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tsconsultingdesign666-my.sharepoint.com/personal/barry_ttscd_co_za/Documents/TTS Consulting &amp; Design/12. DML/16. EGD Learning/Global/Marketing/Marketing 2026_27/Order form/"/>
    </mc:Choice>
  </mc:AlternateContent>
  <xr:revisionPtr revIDLastSave="2" documentId="8_{C8EC9725-62A5-4520-91C4-8414EB24A63A}" xr6:coauthVersionLast="47" xr6:coauthVersionMax="47" xr10:uidLastSave="{05E2EA56-D7E2-48AA-9236-2DB2D43F873C}"/>
  <bookViews>
    <workbookView xWindow="-113" yWindow="-113" windowWidth="24267" windowHeight="14526" xr2:uid="{3989FF62-E022-41AC-A590-B5B63B9AFC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6" i="1" l="1"/>
  <c r="I36" i="1"/>
  <c r="J32" i="1"/>
  <c r="I32" i="1"/>
  <c r="J28" i="1"/>
  <c r="I28" i="1"/>
  <c r="I24" i="1"/>
  <c r="J24" i="1" s="1"/>
  <c r="I19" i="1"/>
  <c r="J19" i="1" s="1"/>
  <c r="A19" i="1"/>
  <c r="I18" i="1"/>
  <c r="J18" i="1" s="1"/>
  <c r="A18" i="1"/>
  <c r="I17" i="1"/>
  <c r="J17" i="1" s="1"/>
  <c r="A17" i="1"/>
  <c r="I16" i="1"/>
  <c r="J16" i="1" s="1"/>
  <c r="A16" i="1"/>
  <c r="I15" i="1"/>
  <c r="J15" i="1" s="1"/>
  <c r="A15" i="1"/>
  <c r="D10" i="1"/>
  <c r="B10" i="1"/>
  <c r="A10" i="1"/>
  <c r="C10" i="1" l="1"/>
  <c r="H23" i="1"/>
  <c r="I23" i="1" s="1"/>
  <c r="J23" i="1" s="1"/>
  <c r="J3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<sst xmlns="http://schemas.openxmlformats.org/spreadsheetml/2006/main" count="62" uniqueCount="50">
  <si>
    <t>Banking Details</t>
  </si>
  <si>
    <t>Account Name:</t>
  </si>
  <si>
    <t>TurboCAD Training and Support</t>
  </si>
  <si>
    <t>Bank:</t>
  </si>
  <si>
    <t>First National Bank</t>
  </si>
  <si>
    <t>Account Number:</t>
  </si>
  <si>
    <t>Account Type:</t>
  </si>
  <si>
    <t>Cheque</t>
  </si>
  <si>
    <t>Branch Code:</t>
  </si>
  <si>
    <t>Please use School or Bookstore name as reference when you make a payment</t>
  </si>
  <si>
    <t>Contact us: 086 100 1277 / info@egdlearning.co.za / www.egdlearning.co.za</t>
  </si>
  <si>
    <t>* All Prices include VAT</t>
  </si>
  <si>
    <t>Workbooks</t>
  </si>
  <si>
    <t>Quantity</t>
  </si>
  <si>
    <t>Price</t>
  </si>
  <si>
    <t>Grade 10</t>
  </si>
  <si>
    <t>Grade 11</t>
  </si>
  <si>
    <t>Grade 12</t>
  </si>
  <si>
    <t>Total Quantity</t>
  </si>
  <si>
    <t>Total Price</t>
  </si>
  <si>
    <t>Additional Resources</t>
  </si>
  <si>
    <t>Teaching Program</t>
  </si>
  <si>
    <t>Drawing Equipment</t>
  </si>
  <si>
    <t>Basic</t>
  </si>
  <si>
    <t>Standard</t>
  </si>
  <si>
    <t>Advanced</t>
  </si>
  <si>
    <t>Posters</t>
  </si>
  <si>
    <t>A0</t>
  </si>
  <si>
    <t>A1</t>
  </si>
  <si>
    <t>A2</t>
  </si>
  <si>
    <t>A3</t>
  </si>
  <si>
    <t>3D Models</t>
  </si>
  <si>
    <t>Solid model</t>
  </si>
  <si>
    <t>Mechanical Assembly</t>
  </si>
  <si>
    <t>Courier Cost to be determined and include in final invoice</t>
  </si>
  <si>
    <r>
      <t xml:space="preserve">Total - </t>
    </r>
    <r>
      <rPr>
        <b/>
        <sz val="11"/>
        <color theme="1"/>
        <rFont val="Calibri"/>
        <family val="2"/>
      </rPr>
      <t>excluding shipping</t>
    </r>
    <r>
      <rPr>
        <b/>
        <sz val="11"/>
        <color theme="1"/>
        <rFont val="Aptos Narrow"/>
        <family val="2"/>
        <scheme val="minor"/>
      </rPr>
      <t xml:space="preserve"> cost</t>
    </r>
  </si>
  <si>
    <t>Client Details</t>
  </si>
  <si>
    <t>School  /  Bookshop</t>
  </si>
  <si>
    <t>Contact person</t>
  </si>
  <si>
    <t>Physical Address</t>
  </si>
  <si>
    <t>Street address</t>
  </si>
  <si>
    <t>Suburb</t>
  </si>
  <si>
    <t>Province</t>
  </si>
  <si>
    <t>Postal Code</t>
  </si>
  <si>
    <t>E-mail adress</t>
  </si>
  <si>
    <t>Contact number</t>
  </si>
  <si>
    <t>Description</t>
  </si>
  <si>
    <t>2027 IEB Order Form</t>
  </si>
  <si>
    <r>
      <t xml:space="preserve">Training Program (Only indicate the quantity required </t>
    </r>
    <r>
      <rPr>
        <b/>
        <sz val="11"/>
        <color theme="1"/>
        <rFont val="Aptos Narrow"/>
        <family val="2"/>
        <scheme val="minor"/>
      </rPr>
      <t>minus</t>
    </r>
    <r>
      <rPr>
        <sz val="11"/>
        <color theme="1"/>
        <rFont val="Aptos Narrow"/>
        <family val="2"/>
        <scheme val="minor"/>
      </rPr>
      <t xml:space="preserve"> the free program license)</t>
    </r>
  </si>
  <si>
    <t>Free Training Program (Oders of 20 or more automatically qualify for 1 free program license)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</si>
</sst>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\R\ #,##0_);_(* \(\R\ #,##0\);_(* &quot;-&quot;??_);_(@_)"/>
    <numFmt numFmtId="165" formatCode="_(* #,##0_);_(* \(#,##0\);_(* &quot;-&quot;??_);_(@_)"/>
    <numFmt numFmtId="166" formatCode="[$R-1C09]#,##0"/>
    <numFmt numFmtId="167" formatCode="[$R-1C09]\ 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E7E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3"/>
      </right>
      <top/>
      <bottom/>
      <diagonal/>
    </border>
    <border>
      <left style="medium">
        <color theme="3"/>
      </left>
      <right/>
      <top style="medium">
        <color indexed="6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/>
      <right style="medium">
        <color theme="3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indexed="64"/>
      </bottom>
      <diagonal/>
    </border>
    <border>
      <left/>
      <right style="medium">
        <color theme="3"/>
      </right>
      <top style="hair">
        <color indexed="64"/>
      </top>
      <bottom/>
      <diagonal/>
    </border>
    <border>
      <left/>
      <right style="medium">
        <color theme="3"/>
      </right>
      <top/>
      <bottom style="hair">
        <color indexed="64"/>
      </bottom>
      <diagonal/>
    </border>
    <border>
      <left/>
      <right style="medium">
        <color theme="3"/>
      </right>
      <top style="hair">
        <color indexed="64"/>
      </top>
      <bottom style="hair">
        <color indexed="64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hair">
        <color indexed="64"/>
      </bottom>
      <diagonal/>
    </border>
    <border>
      <left/>
      <right/>
      <top style="medium">
        <color theme="3"/>
      </top>
      <bottom style="hair">
        <color indexed="64"/>
      </bottom>
      <diagonal/>
    </border>
    <border>
      <left/>
      <right style="medium">
        <color theme="3"/>
      </right>
      <top style="medium">
        <color theme="3"/>
      </top>
      <bottom style="hair">
        <color indexed="64"/>
      </bottom>
      <diagonal/>
    </border>
    <border>
      <left style="medium">
        <color theme="3"/>
      </left>
      <right/>
      <top style="hair">
        <color indexed="64"/>
      </top>
      <bottom/>
      <diagonal/>
    </border>
    <border>
      <left style="medium">
        <color theme="3"/>
      </left>
      <right/>
      <top/>
      <bottom style="hair">
        <color indexed="64"/>
      </bottom>
      <diagonal/>
    </border>
    <border>
      <left style="medium">
        <color theme="3"/>
      </left>
      <right/>
      <top style="hair">
        <color indexed="64"/>
      </top>
      <bottom style="hair">
        <color indexed="64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/>
      <right style="medium">
        <color theme="3"/>
      </right>
      <top style="thin">
        <color indexed="64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0" fillId="0" borderId="10" xfId="1" applyNumberFormat="1" applyFont="1" applyBorder="1" applyProtection="1"/>
    <xf numFmtId="164" fontId="0" fillId="0" borderId="14" xfId="1" applyNumberFormat="1" applyFont="1" applyBorder="1" applyProtection="1"/>
    <xf numFmtId="164" fontId="0" fillId="0" borderId="31" xfId="1" applyNumberFormat="1" applyFont="1" applyBorder="1" applyProtection="1"/>
    <xf numFmtId="164" fontId="0" fillId="0" borderId="30" xfId="1" applyNumberFormat="1" applyFont="1" applyBorder="1" applyProtection="1"/>
    <xf numFmtId="165" fontId="0" fillId="0" borderId="7" xfId="1" applyNumberFormat="1" applyFont="1" applyBorder="1" applyProtection="1"/>
    <xf numFmtId="165" fontId="0" fillId="0" borderId="28" xfId="1" applyNumberFormat="1" applyFont="1" applyBorder="1" applyProtection="1"/>
    <xf numFmtId="165" fontId="0" fillId="3" borderId="10" xfId="1" applyNumberFormat="1" applyFont="1" applyFill="1" applyBorder="1" applyProtection="1">
      <protection locked="0"/>
    </xf>
    <xf numFmtId="165" fontId="0" fillId="3" borderId="14" xfId="1" applyNumberFormat="1" applyFont="1" applyFill="1" applyBorder="1" applyProtection="1">
      <protection locked="0"/>
    </xf>
    <xf numFmtId="165" fontId="0" fillId="3" borderId="38" xfId="1" applyNumberFormat="1" applyFont="1" applyFill="1" applyBorder="1" applyProtection="1">
      <protection locked="0"/>
    </xf>
    <xf numFmtId="165" fontId="0" fillId="3" borderId="39" xfId="1" applyNumberFormat="1" applyFont="1" applyFill="1" applyBorder="1" applyProtection="1">
      <protection locked="0"/>
    </xf>
    <xf numFmtId="165" fontId="0" fillId="3" borderId="8" xfId="1" applyNumberFormat="1" applyFont="1" applyFill="1" applyBorder="1" applyProtection="1">
      <protection locked="0"/>
    </xf>
    <xf numFmtId="165" fontId="0" fillId="3" borderId="40" xfId="1" applyNumberFormat="1" applyFont="1" applyFill="1" applyBorder="1" applyProtection="1">
      <protection locked="0"/>
    </xf>
    <xf numFmtId="43" fontId="0" fillId="0" borderId="30" xfId="1" applyFont="1" applyBorder="1" applyProtection="1"/>
    <xf numFmtId="164" fontId="0" fillId="0" borderId="26" xfId="1" applyNumberFormat="1" applyFont="1" applyBorder="1" applyProtection="1"/>
    <xf numFmtId="165" fontId="0" fillId="0" borderId="24" xfId="1" applyNumberFormat="1" applyFont="1" applyBorder="1" applyProtection="1"/>
    <xf numFmtId="43" fontId="0" fillId="0" borderId="22" xfId="1" applyFont="1" applyBorder="1" applyProtection="1"/>
    <xf numFmtId="165" fontId="0" fillId="6" borderId="25" xfId="1" applyNumberFormat="1" applyFont="1" applyFill="1" applyBorder="1" applyProtection="1">
      <protection locked="0"/>
    </xf>
    <xf numFmtId="43" fontId="0" fillId="6" borderId="25" xfId="1" applyFont="1" applyFill="1" applyBorder="1" applyProtection="1">
      <protection locked="0"/>
    </xf>
    <xf numFmtId="165" fontId="0" fillId="0" borderId="8" xfId="1" applyNumberFormat="1" applyFont="1" applyBorder="1" applyProtection="1"/>
    <xf numFmtId="165" fontId="0" fillId="0" borderId="24" xfId="1" applyNumberFormat="1" applyFont="1" applyFill="1" applyBorder="1" applyProtection="1"/>
    <xf numFmtId="165" fontId="0" fillId="6" borderId="24" xfId="1" applyNumberFormat="1" applyFont="1" applyFill="1" applyBorder="1" applyProtection="1">
      <protection locked="0"/>
    </xf>
    <xf numFmtId="43" fontId="0" fillId="0" borderId="8" xfId="1" applyFont="1" applyBorder="1" applyProtection="1"/>
    <xf numFmtId="164" fontId="0" fillId="0" borderId="24" xfId="1" applyNumberFormat="1" applyFont="1" applyBorder="1" applyProtection="1"/>
    <xf numFmtId="43" fontId="0" fillId="6" borderId="24" xfId="1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3" fillId="0" borderId="0" xfId="0" applyFont="1"/>
    <xf numFmtId="0" fontId="0" fillId="0" borderId="2" xfId="0" applyBorder="1"/>
    <xf numFmtId="0" fontId="2" fillId="0" borderId="37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11" xfId="0" applyBorder="1"/>
    <xf numFmtId="0" fontId="0" fillId="0" borderId="10" xfId="0" applyBorder="1"/>
    <xf numFmtId="0" fontId="2" fillId="0" borderId="0" xfId="0" applyFont="1"/>
    <xf numFmtId="0" fontId="2" fillId="0" borderId="8" xfId="0" applyFont="1" applyBorder="1"/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43" fontId="0" fillId="0" borderId="0" xfId="1" applyFont="1" applyBorder="1" applyProtection="1"/>
    <xf numFmtId="43" fontId="0" fillId="0" borderId="25" xfId="1" applyFont="1" applyBorder="1" applyProtection="1"/>
    <xf numFmtId="43" fontId="0" fillId="0" borderId="24" xfId="1" applyFont="1" applyBorder="1" applyProtection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166" fontId="2" fillId="2" borderId="24" xfId="0" applyNumberFormat="1" applyFont="1" applyFill="1" applyBorder="1" applyAlignment="1">
      <alignment horizontal="center"/>
    </xf>
    <xf numFmtId="43" fontId="0" fillId="0" borderId="10" xfId="1" applyFont="1" applyBorder="1" applyProtection="1"/>
    <xf numFmtId="0" fontId="0" fillId="0" borderId="15" xfId="0" applyBorder="1"/>
    <xf numFmtId="43" fontId="0" fillId="0" borderId="15" xfId="1" applyFont="1" applyBorder="1" applyProtection="1"/>
    <xf numFmtId="0" fontId="0" fillId="0" borderId="13" xfId="0" applyBorder="1"/>
    <xf numFmtId="43" fontId="0" fillId="0" borderId="13" xfId="1" applyFont="1" applyBorder="1" applyProtection="1"/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9" xfId="0" applyBorder="1"/>
    <xf numFmtId="0" fontId="0" fillId="0" borderId="1" xfId="0" applyBorder="1"/>
    <xf numFmtId="0" fontId="0" fillId="0" borderId="11" xfId="0" applyBorder="1"/>
    <xf numFmtId="0" fontId="0" fillId="0" borderId="0" xfId="0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4" borderId="47" xfId="0" applyFont="1" applyFill="1" applyBorder="1" applyAlignment="1">
      <alignment horizontal="center"/>
    </xf>
    <xf numFmtId="0" fontId="2" fillId="4" borderId="48" xfId="0" applyFont="1" applyFill="1" applyBorder="1" applyAlignment="1">
      <alignment horizontal="center"/>
    </xf>
    <xf numFmtId="0" fontId="2" fillId="4" borderId="49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2" fillId="4" borderId="23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4" borderId="50" xfId="0" applyFont="1" applyFill="1" applyBorder="1" applyAlignment="1">
      <alignment horizontal="center"/>
    </xf>
    <xf numFmtId="0" fontId="2" fillId="4" borderId="51" xfId="0" applyFont="1" applyFill="1" applyBorder="1" applyAlignment="1">
      <alignment horizontal="center"/>
    </xf>
    <xf numFmtId="0" fontId="2" fillId="4" borderId="52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167" fontId="2" fillId="2" borderId="25" xfId="0" applyNumberFormat="1" applyFont="1" applyFill="1" applyBorder="1" applyAlignment="1">
      <alignment horizontal="center"/>
    </xf>
    <xf numFmtId="167" fontId="2" fillId="2" borderId="24" xfId="0" applyNumberFormat="1" applyFont="1" applyFill="1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6" borderId="46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6" borderId="35" xfId="0" applyFill="1" applyBorder="1" applyProtection="1">
      <protection locked="0"/>
    </xf>
    <xf numFmtId="165" fontId="0" fillId="6" borderId="25" xfId="1" applyNumberFormat="1" applyFont="1" applyFill="1" applyBorder="1" applyAlignment="1" applyProtection="1">
      <alignment horizontal="center"/>
      <protection locked="0"/>
    </xf>
    <xf numFmtId="165" fontId="0" fillId="6" borderId="24" xfId="1" applyNumberFormat="1" applyFont="1" applyFill="1" applyBorder="1" applyAlignment="1" applyProtection="1">
      <alignment horizontal="center"/>
      <protection locked="0"/>
    </xf>
    <xf numFmtId="0" fontId="5" fillId="0" borderId="17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6" borderId="45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0" fillId="6" borderId="44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33" xfId="0" applyFill="1" applyBorder="1" applyProtection="1">
      <protection locked="0"/>
    </xf>
    <xf numFmtId="0" fontId="2" fillId="6" borderId="18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11" xfId="0" applyFill="1" applyBorder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10" xfId="0" applyFill="1" applyBorder="1" applyAlignment="1" applyProtection="1">
      <alignment horizontal="center"/>
      <protection locked="0"/>
    </xf>
    <xf numFmtId="0" fontId="0" fillId="6" borderId="41" xfId="0" applyFill="1" applyBorder="1" applyProtection="1">
      <protection locked="0"/>
    </xf>
    <xf numFmtId="0" fontId="0" fillId="6" borderId="42" xfId="0" applyFill="1" applyBorder="1" applyProtection="1">
      <protection locked="0"/>
    </xf>
    <xf numFmtId="0" fontId="0" fillId="6" borderId="43" xfId="0" applyFill="1" applyBorder="1" applyProtection="1">
      <protection locked="0"/>
    </xf>
  </cellXfs>
  <cellStyles count="2">
    <cellStyle name="Comma" xfId="1" builtinId="3"/>
    <cellStyle name="Normal" xfId="0" builtinId="0"/>
  </cellStyles>
  <dxfs count="1"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E7E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F86E-EC99-4437-98DC-6BBC0D140F7F}">
  <dimension ref="A1:N51"/>
  <sheetViews>
    <sheetView tabSelected="1" zoomScaleNormal="100" workbookViewId="0">
      <selection activeCell="H28" sqref="H28"/>
    </sheetView>
  </sheetViews>
  <sheetFormatPr defaultRowHeight="15.05" x14ac:dyDescent="0.3"/>
  <cols>
    <col min="1" max="4" width="18.109375" customWidth="1"/>
    <col min="5" max="10" width="12.44140625" customWidth="1"/>
    <col min="13" max="14" width="8.44140625" bestFit="1" customWidth="1"/>
  </cols>
  <sheetData>
    <row r="1" spans="1:14" ht="31.8" thickBot="1" x14ac:dyDescent="0.65">
      <c r="A1" s="55" t="s">
        <v>47</v>
      </c>
      <c r="B1" s="56"/>
      <c r="C1" s="56"/>
      <c r="D1" s="56"/>
      <c r="E1" s="56"/>
      <c r="F1" s="56"/>
      <c r="G1" s="56"/>
      <c r="H1" s="56"/>
      <c r="I1" s="56"/>
      <c r="J1" s="57"/>
    </row>
    <row r="2" spans="1:14" ht="15.65" thickBot="1" x14ac:dyDescent="0.35">
      <c r="A2" s="76" t="e" vm="1">
        <v>#VALUE!</v>
      </c>
      <c r="B2" s="77"/>
      <c r="C2" s="77"/>
      <c r="D2" s="78"/>
      <c r="E2" s="82" t="s">
        <v>0</v>
      </c>
      <c r="F2" s="83"/>
      <c r="G2" s="83"/>
      <c r="H2" s="83"/>
      <c r="I2" s="83"/>
      <c r="J2" s="84"/>
    </row>
    <row r="3" spans="1:14" x14ac:dyDescent="0.3">
      <c r="A3" s="79"/>
      <c r="B3" s="80"/>
      <c r="C3" s="80"/>
      <c r="D3" s="81"/>
      <c r="E3" s="85" t="s">
        <v>1</v>
      </c>
      <c r="F3" s="86"/>
      <c r="G3" s="87" t="s">
        <v>2</v>
      </c>
      <c r="H3" s="87"/>
      <c r="I3" s="87"/>
      <c r="J3" s="88"/>
    </row>
    <row r="4" spans="1:14" x14ac:dyDescent="0.3">
      <c r="A4" s="79"/>
      <c r="B4" s="80"/>
      <c r="C4" s="80"/>
      <c r="D4" s="81"/>
      <c r="E4" s="89" t="s">
        <v>3</v>
      </c>
      <c r="F4" s="90"/>
      <c r="G4" s="91" t="s">
        <v>4</v>
      </c>
      <c r="H4" s="91"/>
      <c r="I4" s="91"/>
      <c r="J4" s="92"/>
    </row>
    <row r="5" spans="1:14" x14ac:dyDescent="0.3">
      <c r="A5" s="79"/>
      <c r="B5" s="80"/>
      <c r="C5" s="80"/>
      <c r="D5" s="81"/>
      <c r="E5" s="89" t="s">
        <v>5</v>
      </c>
      <c r="F5" s="90"/>
      <c r="G5" s="91">
        <v>62381897556</v>
      </c>
      <c r="H5" s="91"/>
      <c r="I5" s="91"/>
      <c r="J5" s="92"/>
    </row>
    <row r="6" spans="1:14" x14ac:dyDescent="0.3">
      <c r="A6" s="79"/>
      <c r="B6" s="80"/>
      <c r="C6" s="80"/>
      <c r="D6" s="81"/>
      <c r="E6" s="89" t="s">
        <v>6</v>
      </c>
      <c r="F6" s="90"/>
      <c r="G6" s="91" t="s">
        <v>7</v>
      </c>
      <c r="H6" s="91"/>
      <c r="I6" s="91"/>
      <c r="J6" s="92"/>
    </row>
    <row r="7" spans="1:14" x14ac:dyDescent="0.3">
      <c r="A7" s="79"/>
      <c r="B7" s="80"/>
      <c r="C7" s="80"/>
      <c r="D7" s="81"/>
      <c r="E7" s="93" t="s">
        <v>8</v>
      </c>
      <c r="F7" s="94"/>
      <c r="G7" s="95">
        <v>230732</v>
      </c>
      <c r="H7" s="95"/>
      <c r="I7" s="95"/>
      <c r="J7" s="96"/>
    </row>
    <row r="8" spans="1:14" x14ac:dyDescent="0.3">
      <c r="A8" s="79"/>
      <c r="B8" s="80"/>
      <c r="C8" s="80"/>
      <c r="D8" s="81"/>
      <c r="E8" s="97" t="s">
        <v>9</v>
      </c>
      <c r="F8" s="97"/>
      <c r="G8" s="97"/>
      <c r="H8" s="97"/>
      <c r="I8" s="97"/>
      <c r="J8" s="98"/>
    </row>
    <row r="9" spans="1:14" thickBot="1" x14ac:dyDescent="0.35">
      <c r="A9" s="99" t="s">
        <v>10</v>
      </c>
      <c r="B9" s="100"/>
      <c r="C9" s="100"/>
      <c r="D9" s="101"/>
      <c r="E9" s="68" t="s">
        <v>11</v>
      </c>
      <c r="F9" s="68"/>
      <c r="G9" s="68"/>
      <c r="H9" s="68"/>
      <c r="I9" s="68"/>
      <c r="J9" s="69"/>
    </row>
    <row r="10" spans="1:14" ht="14.4" hidden="1" x14ac:dyDescent="0.3">
      <c r="A10">
        <f>IF(OR(A13=TRUE,D14=TRUE),1,0)</f>
        <v>0</v>
      </c>
      <c r="B10" s="28" t="str">
        <f>A13</f>
        <v>Description</v>
      </c>
      <c r="C10" s="28">
        <f>IF(OR(B10=TRUE,D10=TRUE),1,0)</f>
        <v>0</v>
      </c>
      <c r="D10" s="28">
        <f>D14</f>
        <v>0</v>
      </c>
      <c r="J10" s="29"/>
    </row>
    <row r="11" spans="1:14" thickBot="1" x14ac:dyDescent="0.35"/>
    <row r="12" spans="1:14" thickBot="1" x14ac:dyDescent="0.35">
      <c r="A12" s="58" t="s">
        <v>12</v>
      </c>
      <c r="B12" s="59"/>
      <c r="C12" s="59"/>
      <c r="D12" s="59"/>
      <c r="E12" s="59"/>
      <c r="F12" s="59"/>
      <c r="G12" s="59"/>
      <c r="H12" s="59"/>
      <c r="I12" s="59"/>
      <c r="J12" s="60"/>
    </row>
    <row r="13" spans="1:14" ht="16.3" customHeight="1" thickBot="1" x14ac:dyDescent="0.35">
      <c r="A13" s="70" t="s">
        <v>46</v>
      </c>
      <c r="B13" s="71"/>
      <c r="C13" s="71"/>
      <c r="D13" s="72"/>
      <c r="E13" s="61" t="s">
        <v>14</v>
      </c>
      <c r="F13" s="67" t="s">
        <v>13</v>
      </c>
      <c r="G13" s="68"/>
      <c r="H13" s="69"/>
      <c r="I13" s="63" t="s">
        <v>18</v>
      </c>
      <c r="J13" s="65" t="s">
        <v>19</v>
      </c>
    </row>
    <row r="14" spans="1:14" ht="15.65" thickBot="1" x14ac:dyDescent="0.35">
      <c r="A14" s="73"/>
      <c r="B14" s="74"/>
      <c r="C14" s="74"/>
      <c r="D14" s="75"/>
      <c r="E14" s="62"/>
      <c r="F14" s="30" t="s">
        <v>15</v>
      </c>
      <c r="G14" s="31" t="s">
        <v>16</v>
      </c>
      <c r="H14" s="27" t="s">
        <v>17</v>
      </c>
      <c r="I14" s="64"/>
      <c r="J14" s="66"/>
      <c r="M14" s="1"/>
      <c r="N14" s="1"/>
    </row>
    <row r="15" spans="1:14" ht="14.4" x14ac:dyDescent="0.3">
      <c r="A15" s="105" t="str">
        <f>IF($A$13=TRUE,$A$14&amp;" Combo - Engineering Graphics and Design Work and Course Drawing Books",IF($D$14=TRUE,$C$14&amp;" Combo - Engineering Graphics and Design Work and Course Drawing Books","Combo - Engineering Graphics and Design Work and Course Drawing Books"))</f>
        <v>Combo - Engineering Graphics and Design Work and Course Drawing Books</v>
      </c>
      <c r="B15" s="106"/>
      <c r="C15" s="106"/>
      <c r="D15" s="106"/>
      <c r="E15" s="5">
        <v>299</v>
      </c>
      <c r="F15" s="11">
        <v>0</v>
      </c>
      <c r="G15" s="13">
        <v>0</v>
      </c>
      <c r="H15" s="9">
        <v>0</v>
      </c>
      <c r="I15" s="7">
        <f>SUM(F15:H15)</f>
        <v>0</v>
      </c>
      <c r="J15" s="3">
        <f>I15*E15</f>
        <v>0</v>
      </c>
    </row>
    <row r="16" spans="1:14" ht="14.4" x14ac:dyDescent="0.3">
      <c r="A16" s="107" t="str">
        <f>IF($A$13=TRUE,$A$14&amp;" Engineering Graphics and Design Workbooks Only",IF($D$14=TRUE,$C$14&amp;" Engineering Graphics and Design Workbooks Only","Engineering Graphics and Design Workbooks Only"))</f>
        <v>Engineering Graphics and Design Workbooks Only</v>
      </c>
      <c r="B16" s="108"/>
      <c r="C16" s="108"/>
      <c r="D16" s="108"/>
      <c r="E16" s="5">
        <v>240</v>
      </c>
      <c r="F16" s="11">
        <v>0</v>
      </c>
      <c r="G16" s="13">
        <v>0</v>
      </c>
      <c r="H16" s="9">
        <v>0</v>
      </c>
      <c r="I16" s="7">
        <f>SUM(F16:H16)</f>
        <v>0</v>
      </c>
      <c r="J16" s="3">
        <f>I16*E16</f>
        <v>0</v>
      </c>
    </row>
    <row r="17" spans="1:10" ht="14.4" x14ac:dyDescent="0.3">
      <c r="A17" s="107" t="str">
        <f>IF($A$13=TRUE,$A$14&amp;" Engineering Graphics and Design Course Drawing Books Only",IF($D$14=TRUE,$C$14&amp;" Engineering Graphics and Design Course Drawing Books Only","Engineering Graphics and Design Course Drawing Books Only"))</f>
        <v>Engineering Graphics and Design Course Drawing Books Only</v>
      </c>
      <c r="B17" s="108"/>
      <c r="C17" s="108"/>
      <c r="D17" s="108"/>
      <c r="E17" s="5">
        <v>99</v>
      </c>
      <c r="F17" s="11">
        <v>0</v>
      </c>
      <c r="G17" s="13">
        <v>0</v>
      </c>
      <c r="H17" s="9">
        <v>0</v>
      </c>
      <c r="I17" s="7">
        <f>SUM(F17:H17)</f>
        <v>0</v>
      </c>
      <c r="J17" s="3">
        <f>I17*E17</f>
        <v>0</v>
      </c>
    </row>
    <row r="18" spans="1:10" ht="14.4" x14ac:dyDescent="0.3">
      <c r="A18" s="107" t="str">
        <f>IF($A$13=TRUE,$A$14&amp;" Engineering Graphics and Design Workbook Memorandum",IF($D$14=TRUE,$C$14&amp;" Engineering Graphics and Design Workbook Memorandum","Engineering Graphics and Design Workbook Memorandum"))</f>
        <v>Engineering Graphics and Design Workbook Memorandum</v>
      </c>
      <c r="B18" s="108"/>
      <c r="C18" s="108"/>
      <c r="D18" s="108"/>
      <c r="E18" s="5">
        <v>280</v>
      </c>
      <c r="F18" s="11">
        <v>0</v>
      </c>
      <c r="G18" s="13">
        <v>0</v>
      </c>
      <c r="H18" s="9">
        <v>0</v>
      </c>
      <c r="I18" s="7">
        <f>SUM(F18:H18)</f>
        <v>0</v>
      </c>
      <c r="J18" s="3">
        <f>I18*E18</f>
        <v>0</v>
      </c>
    </row>
    <row r="19" spans="1:10" thickBot="1" x14ac:dyDescent="0.35">
      <c r="A19" s="109" t="str">
        <f>IF($A$13=TRUE,$A$14&amp;" Engineering Graphics and Design Course Drawing Book Memorandum",IF($D$14=TRUE,$C$14&amp;" Engineering Graphics and Design Course Drawing Book Memorandum","Engineering Graphics and Design Course Drawing Book Memorandum"))</f>
        <v>Engineering Graphics and Design Course Drawing Book Memorandum</v>
      </c>
      <c r="B19" s="110"/>
      <c r="C19" s="110"/>
      <c r="D19" s="110"/>
      <c r="E19" s="6">
        <v>140</v>
      </c>
      <c r="F19" s="12">
        <v>0</v>
      </c>
      <c r="G19" s="14">
        <v>0</v>
      </c>
      <c r="H19" s="10">
        <v>0</v>
      </c>
      <c r="I19" s="8">
        <f>SUM(F19:H19)</f>
        <v>0</v>
      </c>
      <c r="J19" s="4">
        <f>I19*E19</f>
        <v>0</v>
      </c>
    </row>
    <row r="20" spans="1:10" thickBot="1" x14ac:dyDescent="0.35">
      <c r="A20" s="32"/>
      <c r="J20" s="33"/>
    </row>
    <row r="21" spans="1:10" thickBot="1" x14ac:dyDescent="0.35">
      <c r="A21" s="58" t="s">
        <v>20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0" ht="14.4" x14ac:dyDescent="0.3">
      <c r="A22" s="111" t="s">
        <v>21</v>
      </c>
      <c r="B22" s="112"/>
      <c r="C22" s="112"/>
      <c r="D22" s="113"/>
      <c r="E22" s="34"/>
      <c r="F22" s="35"/>
      <c r="G22" s="36" t="s">
        <v>14</v>
      </c>
      <c r="H22" s="36" t="s">
        <v>13</v>
      </c>
      <c r="I22" s="36" t="s">
        <v>18</v>
      </c>
      <c r="J22" s="37" t="s">
        <v>19</v>
      </c>
    </row>
    <row r="23" spans="1:10" ht="14.4" x14ac:dyDescent="0.3">
      <c r="A23" s="89" t="s">
        <v>49</v>
      </c>
      <c r="B23" s="114"/>
      <c r="C23" s="114"/>
      <c r="D23" s="115"/>
      <c r="E23" s="38"/>
      <c r="F23" s="24"/>
      <c r="G23" s="24"/>
      <c r="H23" s="21">
        <f>IF(SUM(I15:I17)&gt;=20,1,0)</f>
        <v>0</v>
      </c>
      <c r="I23" s="21">
        <f>H23</f>
        <v>0</v>
      </c>
      <c r="J23" s="3">
        <f>I23*0</f>
        <v>0</v>
      </c>
    </row>
    <row r="24" spans="1:10" ht="14.4" x14ac:dyDescent="0.3">
      <c r="A24" s="93" t="s">
        <v>48</v>
      </c>
      <c r="B24" s="116"/>
      <c r="C24" s="116"/>
      <c r="D24" s="117"/>
      <c r="E24" s="39"/>
      <c r="F24" s="40"/>
      <c r="G24" s="25">
        <v>699</v>
      </c>
      <c r="H24" s="23">
        <v>0</v>
      </c>
      <c r="I24" s="22">
        <f>H24</f>
        <v>0</v>
      </c>
      <c r="J24" s="16">
        <f>I24*G24</f>
        <v>0</v>
      </c>
    </row>
    <row r="25" spans="1:10" ht="14.4" x14ac:dyDescent="0.3">
      <c r="A25" s="41"/>
      <c r="B25" s="42"/>
      <c r="C25" s="42"/>
      <c r="D25" s="43"/>
      <c r="E25" s="42"/>
      <c r="F25" s="42"/>
      <c r="G25" s="42"/>
      <c r="H25" s="42"/>
      <c r="I25" s="42"/>
      <c r="J25" s="43"/>
    </row>
    <row r="26" spans="1:10" x14ac:dyDescent="0.3">
      <c r="A26" s="118" t="s">
        <v>22</v>
      </c>
      <c r="B26" s="119"/>
      <c r="C26" s="119"/>
      <c r="D26" s="120"/>
      <c r="E26" s="44"/>
      <c r="F26" s="45" t="s">
        <v>23</v>
      </c>
      <c r="G26" s="45" t="s">
        <v>24</v>
      </c>
      <c r="H26" s="46" t="s">
        <v>25</v>
      </c>
      <c r="I26" s="121" t="s">
        <v>18</v>
      </c>
      <c r="J26" s="65" t="s">
        <v>19</v>
      </c>
    </row>
    <row r="27" spans="1:10" x14ac:dyDescent="0.3">
      <c r="A27" s="32"/>
      <c r="D27" s="33"/>
      <c r="E27" s="44"/>
      <c r="F27" s="47">
        <v>999</v>
      </c>
      <c r="G27" s="47">
        <v>1350</v>
      </c>
      <c r="H27" s="47">
        <v>1799</v>
      </c>
      <c r="I27" s="122"/>
      <c r="J27" s="123"/>
    </row>
    <row r="28" spans="1:10" ht="14.4" x14ac:dyDescent="0.3">
      <c r="A28" s="102" t="s">
        <v>13</v>
      </c>
      <c r="B28" s="103"/>
      <c r="C28" s="103"/>
      <c r="D28" s="104"/>
      <c r="E28" s="40"/>
      <c r="F28" s="20">
        <v>0</v>
      </c>
      <c r="G28" s="20">
        <v>0</v>
      </c>
      <c r="H28" s="26">
        <v>0</v>
      </c>
      <c r="I28" s="17">
        <f>SUM(F28:H28)</f>
        <v>0</v>
      </c>
      <c r="J28" s="16">
        <f>(F28*F27)+(G28*G27)+(H28*H27)</f>
        <v>0</v>
      </c>
    </row>
    <row r="29" spans="1:10" ht="14.4" x14ac:dyDescent="0.3">
      <c r="A29" s="32"/>
      <c r="D29" s="33"/>
      <c r="E29" s="42"/>
      <c r="F29" s="42"/>
      <c r="G29" s="42"/>
      <c r="H29" s="42"/>
      <c r="I29" s="42"/>
      <c r="J29" s="43"/>
    </row>
    <row r="30" spans="1:10" x14ac:dyDescent="0.3">
      <c r="A30" s="124" t="s">
        <v>26</v>
      </c>
      <c r="B30" s="125"/>
      <c r="C30" s="125"/>
      <c r="D30" s="126"/>
      <c r="E30" s="45" t="s">
        <v>27</v>
      </c>
      <c r="F30" s="45" t="s">
        <v>28</v>
      </c>
      <c r="G30" s="45" t="s">
        <v>29</v>
      </c>
      <c r="H30" s="45" t="s">
        <v>30</v>
      </c>
      <c r="I30" s="121" t="s">
        <v>18</v>
      </c>
      <c r="J30" s="128" t="s">
        <v>19</v>
      </c>
    </row>
    <row r="31" spans="1:10" x14ac:dyDescent="0.3">
      <c r="A31" s="32"/>
      <c r="D31" s="33"/>
      <c r="E31" s="47">
        <v>450</v>
      </c>
      <c r="F31" s="47">
        <v>300</v>
      </c>
      <c r="G31" s="47">
        <v>250</v>
      </c>
      <c r="H31" s="47">
        <v>70</v>
      </c>
      <c r="I31" s="127"/>
      <c r="J31" s="129"/>
    </row>
    <row r="32" spans="1:10" ht="14.4" x14ac:dyDescent="0.3">
      <c r="A32" s="102" t="s">
        <v>13</v>
      </c>
      <c r="B32" s="103"/>
      <c r="C32" s="103"/>
      <c r="D32" s="104"/>
      <c r="E32" s="19">
        <v>0</v>
      </c>
      <c r="F32" s="19">
        <v>0</v>
      </c>
      <c r="G32" s="19">
        <v>0</v>
      </c>
      <c r="H32" s="23">
        <v>0</v>
      </c>
      <c r="I32" s="17">
        <f>SUM(E32:H32)</f>
        <v>0</v>
      </c>
      <c r="J32" s="16">
        <f>E32*E31+F32*F31+G32*G31+H32*H31</f>
        <v>0</v>
      </c>
    </row>
    <row r="33" spans="1:10" ht="14.4" x14ac:dyDescent="0.3">
      <c r="A33" s="32"/>
      <c r="D33" s="33"/>
      <c r="E33" s="42"/>
      <c r="F33" s="42"/>
      <c r="G33" s="42"/>
      <c r="H33" s="42"/>
      <c r="I33" s="42"/>
      <c r="J33" s="43"/>
    </row>
    <row r="34" spans="1:10" x14ac:dyDescent="0.3">
      <c r="A34" s="124" t="s">
        <v>31</v>
      </c>
      <c r="B34" s="125"/>
      <c r="C34" s="125"/>
      <c r="D34" s="126"/>
      <c r="E34" s="130" t="s">
        <v>32</v>
      </c>
      <c r="F34" s="131"/>
      <c r="G34" s="130" t="s">
        <v>33</v>
      </c>
      <c r="H34" s="131"/>
      <c r="I34" s="121" t="s">
        <v>18</v>
      </c>
      <c r="J34" s="65" t="s">
        <v>19</v>
      </c>
    </row>
    <row r="35" spans="1:10" x14ac:dyDescent="0.3">
      <c r="A35" s="32"/>
      <c r="D35" s="33"/>
      <c r="E35" s="132">
        <v>220</v>
      </c>
      <c r="F35" s="133"/>
      <c r="G35" s="132">
        <v>599</v>
      </c>
      <c r="H35" s="133"/>
      <c r="I35" s="127"/>
      <c r="J35" s="123"/>
    </row>
    <row r="36" spans="1:10" x14ac:dyDescent="0.3">
      <c r="A36" s="41"/>
      <c r="B36" s="42"/>
      <c r="C36" s="42"/>
      <c r="D36" s="43"/>
      <c r="E36" s="139">
        <v>0</v>
      </c>
      <c r="F36" s="139"/>
      <c r="G36" s="139">
        <v>0</v>
      </c>
      <c r="H36" s="140"/>
      <c r="I36" s="17">
        <f>E36+G36</f>
        <v>0</v>
      </c>
      <c r="J36" s="16">
        <f>E36*E35+G36*G35</f>
        <v>0</v>
      </c>
    </row>
    <row r="37" spans="1:10" ht="15.65" thickBot="1" x14ac:dyDescent="0.35">
      <c r="A37" s="32"/>
      <c r="D37" s="33"/>
      <c r="F37" s="38"/>
      <c r="G37" s="38"/>
      <c r="H37" s="38"/>
      <c r="I37" s="38"/>
      <c r="J37" s="48"/>
    </row>
    <row r="38" spans="1:10" x14ac:dyDescent="0.3">
      <c r="A38" s="141" t="s">
        <v>34</v>
      </c>
      <c r="B38" s="142"/>
      <c r="C38" s="142"/>
      <c r="D38" s="142"/>
      <c r="E38" s="49"/>
      <c r="F38" s="50"/>
      <c r="G38" s="50"/>
      <c r="H38" s="50"/>
      <c r="I38" s="50"/>
      <c r="J38" s="18"/>
    </row>
    <row r="39" spans="1:10" ht="15.65" thickBot="1" x14ac:dyDescent="0.35">
      <c r="A39" s="109" t="s">
        <v>35</v>
      </c>
      <c r="B39" s="110"/>
      <c r="C39" s="110"/>
      <c r="D39" s="110"/>
      <c r="E39" s="51"/>
      <c r="F39" s="52"/>
      <c r="G39" s="52"/>
      <c r="H39" s="52"/>
      <c r="I39" s="52"/>
      <c r="J39" s="15">
        <f>J15+J16+J17+J18+J19+J23+J24+J28+J32+J36+J38</f>
        <v>0</v>
      </c>
    </row>
    <row r="40" spans="1:10" ht="15.65" thickBot="1" x14ac:dyDescent="0.35">
      <c r="A40" s="32"/>
      <c r="J40" s="33"/>
    </row>
    <row r="41" spans="1:10" ht="15.65" thickBot="1" x14ac:dyDescent="0.35">
      <c r="A41" s="58" t="s">
        <v>36</v>
      </c>
      <c r="B41" s="59"/>
      <c r="C41" s="59"/>
      <c r="D41" s="59"/>
      <c r="E41" s="59"/>
      <c r="F41" s="59"/>
      <c r="G41" s="59"/>
      <c r="H41" s="59"/>
      <c r="I41" s="59"/>
      <c r="J41" s="60"/>
    </row>
    <row r="42" spans="1:10" x14ac:dyDescent="0.3">
      <c r="A42" s="134" t="s">
        <v>37</v>
      </c>
      <c r="B42" s="135"/>
      <c r="C42" s="135"/>
      <c r="D42" s="135"/>
      <c r="E42" s="143"/>
      <c r="F42" s="144"/>
      <c r="G42" s="144"/>
      <c r="H42" s="144"/>
      <c r="I42" s="144"/>
      <c r="J42" s="145"/>
    </row>
    <row r="43" spans="1:10" ht="15.65" thickBot="1" x14ac:dyDescent="0.35">
      <c r="A43" s="134" t="s">
        <v>38</v>
      </c>
      <c r="B43" s="135"/>
      <c r="C43" s="135"/>
      <c r="D43" s="135"/>
      <c r="E43" s="146"/>
      <c r="F43" s="147"/>
      <c r="G43" s="147"/>
      <c r="H43" s="147"/>
      <c r="I43" s="147"/>
      <c r="J43" s="148"/>
    </row>
    <row r="44" spans="1:10" ht="15.65" thickBot="1" x14ac:dyDescent="0.35">
      <c r="A44" s="53"/>
      <c r="B44" s="54"/>
      <c r="C44" s="54"/>
      <c r="D44" s="54"/>
      <c r="E44" s="149" t="s">
        <v>39</v>
      </c>
      <c r="F44" s="150"/>
      <c r="G44" s="150"/>
      <c r="H44" s="150"/>
      <c r="I44" s="150"/>
      <c r="J44" s="151"/>
    </row>
    <row r="45" spans="1:10" x14ac:dyDescent="0.3">
      <c r="A45" s="134" t="s">
        <v>40</v>
      </c>
      <c r="B45" s="135"/>
      <c r="C45" s="135"/>
      <c r="D45" s="135"/>
      <c r="E45" s="143"/>
      <c r="F45" s="144"/>
      <c r="G45" s="144"/>
      <c r="H45" s="144"/>
      <c r="I45" s="144"/>
      <c r="J45" s="145"/>
    </row>
    <row r="46" spans="1:10" x14ac:dyDescent="0.3">
      <c r="A46" s="134" t="s">
        <v>41</v>
      </c>
      <c r="B46" s="135"/>
      <c r="C46" s="135"/>
      <c r="D46" s="135"/>
      <c r="E46" s="136"/>
      <c r="F46" s="137"/>
      <c r="G46" s="137"/>
      <c r="H46" s="137"/>
      <c r="I46" s="137"/>
      <c r="J46" s="138"/>
    </row>
    <row r="47" spans="1:10" x14ac:dyDescent="0.3">
      <c r="A47" s="134" t="s">
        <v>42</v>
      </c>
      <c r="B47" s="135"/>
      <c r="C47" s="135"/>
      <c r="D47" s="135"/>
      <c r="E47" s="157"/>
      <c r="F47" s="158"/>
      <c r="G47" s="158"/>
      <c r="H47" s="158"/>
      <c r="I47" s="158"/>
      <c r="J47" s="159"/>
    </row>
    <row r="48" spans="1:10" ht="15.65" thickBot="1" x14ac:dyDescent="0.35">
      <c r="A48" s="134" t="s">
        <v>43</v>
      </c>
      <c r="B48" s="135"/>
      <c r="C48" s="135"/>
      <c r="D48" s="135"/>
      <c r="E48" s="146"/>
      <c r="F48" s="147"/>
      <c r="G48" s="147"/>
      <c r="H48" s="147"/>
      <c r="I48" s="147"/>
      <c r="J48" s="148"/>
    </row>
    <row r="49" spans="1:10" x14ac:dyDescent="0.3">
      <c r="A49" s="134" t="s">
        <v>44</v>
      </c>
      <c r="B49" s="135"/>
      <c r="C49" s="135"/>
      <c r="D49" s="135"/>
      <c r="E49" s="160"/>
      <c r="F49" s="161"/>
      <c r="G49" s="161"/>
      <c r="H49" s="161"/>
      <c r="I49" s="161"/>
      <c r="J49" s="162"/>
    </row>
    <row r="50" spans="1:10" ht="15.65" thickBot="1" x14ac:dyDescent="0.35">
      <c r="A50" s="152" t="s">
        <v>45</v>
      </c>
      <c r="B50" s="153"/>
      <c r="C50" s="153"/>
      <c r="D50" s="153"/>
      <c r="E50" s="154"/>
      <c r="F50" s="155"/>
      <c r="G50" s="155"/>
      <c r="H50" s="155"/>
      <c r="I50" s="155"/>
      <c r="J50" s="156"/>
    </row>
    <row r="51" spans="1:10" x14ac:dyDescent="0.3">
      <c r="E51" s="2"/>
      <c r="F51" s="2"/>
      <c r="G51" s="2"/>
      <c r="H51" s="2"/>
      <c r="I51" s="2"/>
      <c r="J51" s="2"/>
    </row>
  </sheetData>
  <sheetProtection algorithmName="SHA-512" hashValue="v9Ba+JdKAIk8DzN4ja6EhsZ0fPQl4ffzAHpce+tlDv0DzSU/Y3f7EhJTDhM3u32rFqDkIisjutdhXikcEEowcA==" saltValue="i5KVAqd/KBvsknkjvGpoCw==" spinCount="100000" sheet="1" objects="1" scenarios="1"/>
  <mergeCells count="68">
    <mergeCell ref="A50:D50"/>
    <mergeCell ref="E50:J50"/>
    <mergeCell ref="A47:D47"/>
    <mergeCell ref="E47:J47"/>
    <mergeCell ref="A48:D48"/>
    <mergeCell ref="E48:J48"/>
    <mergeCell ref="A49:D49"/>
    <mergeCell ref="E49:J49"/>
    <mergeCell ref="A46:D46"/>
    <mergeCell ref="E46:J46"/>
    <mergeCell ref="G35:H35"/>
    <mergeCell ref="E36:F36"/>
    <mergeCell ref="G36:H36"/>
    <mergeCell ref="A38:D38"/>
    <mergeCell ref="A39:D39"/>
    <mergeCell ref="A42:D42"/>
    <mergeCell ref="E42:J42"/>
    <mergeCell ref="A43:D43"/>
    <mergeCell ref="E43:J43"/>
    <mergeCell ref="E44:J44"/>
    <mergeCell ref="A45:D45"/>
    <mergeCell ref="E45:J45"/>
    <mergeCell ref="A30:D30"/>
    <mergeCell ref="I30:I31"/>
    <mergeCell ref="J30:J31"/>
    <mergeCell ref="A32:D32"/>
    <mergeCell ref="A34:D34"/>
    <mergeCell ref="E34:F34"/>
    <mergeCell ref="G34:H34"/>
    <mergeCell ref="I34:I35"/>
    <mergeCell ref="J34:J35"/>
    <mergeCell ref="E35:F35"/>
    <mergeCell ref="E8:J8"/>
    <mergeCell ref="A9:D9"/>
    <mergeCell ref="E9:J9"/>
    <mergeCell ref="A28:D28"/>
    <mergeCell ref="A15:D15"/>
    <mergeCell ref="A16:D16"/>
    <mergeCell ref="A17:D17"/>
    <mergeCell ref="A18:D18"/>
    <mergeCell ref="A19:D19"/>
    <mergeCell ref="A22:D22"/>
    <mergeCell ref="A23:D23"/>
    <mergeCell ref="A24:D24"/>
    <mergeCell ref="A26:D26"/>
    <mergeCell ref="I26:I27"/>
    <mergeCell ref="J26:J27"/>
    <mergeCell ref="G5:J5"/>
    <mergeCell ref="E6:F6"/>
    <mergeCell ref="G6:J6"/>
    <mergeCell ref="E7:F7"/>
    <mergeCell ref="G7:J7"/>
    <mergeCell ref="A1:J1"/>
    <mergeCell ref="A12:J12"/>
    <mergeCell ref="A21:J21"/>
    <mergeCell ref="A41:J41"/>
    <mergeCell ref="E13:E14"/>
    <mergeCell ref="I13:I14"/>
    <mergeCell ref="J13:J14"/>
    <mergeCell ref="F13:H13"/>
    <mergeCell ref="A13:D14"/>
    <mergeCell ref="A2:D8"/>
    <mergeCell ref="E2:J2"/>
    <mergeCell ref="E3:F3"/>
    <mergeCell ref="G3:J3"/>
    <mergeCell ref="E4:F4"/>
    <mergeCell ref="G4:J4"/>
    <mergeCell ref="E5:F5"/>
  </mergeCells>
  <conditionalFormatting sqref="F15:H19">
    <cfRule type="expression" dxfId="0" priority="1">
      <formula>$A$10=0</formula>
    </cfRule>
  </conditionalFormatting>
  <dataValidations disablePrompts="1" count="1">
    <dataValidation type="custom" allowBlank="1" showInputMessage="1" showErrorMessage="1" sqref="A13" xr:uid="{155D6801-9389-4BA5-9F34-B4866C2D5554}">
      <formula1>NOT(D14)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Coenraad Thiart</dc:creator>
  <cp:lastModifiedBy>Nadine de Lange</cp:lastModifiedBy>
  <dcterms:created xsi:type="dcterms:W3CDTF">2026-07-22T06:41:36Z</dcterms:created>
  <dcterms:modified xsi:type="dcterms:W3CDTF">2026-07-23T07:13:12Z</dcterms:modified>
</cp:coreProperties>
</file>