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tsconsultingdesign666-my.sharepoint.com/personal/barry_ttscd_co_za/Documents/TTS Consulting &amp; Design/12. DML/16. EGD Learning/Global/Marketing/Marketing 2026_27/Order form/"/>
    </mc:Choice>
  </mc:AlternateContent>
  <xr:revisionPtr revIDLastSave="129" documentId="8_{874D2F01-A9A7-4813-9093-663F29E8ECE9}" xr6:coauthVersionLast="47" xr6:coauthVersionMax="47" xr10:uidLastSave="{EAD9FE58-DEE7-48F2-8D1D-378368F1D21D}"/>
  <bookViews>
    <workbookView xWindow="30195" yWindow="1410" windowWidth="21600" windowHeight="11775" xr2:uid="{3989FF62-E022-41AC-A590-B5B63B9AFC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36" i="1" l="1"/>
  <c r="L36" i="1"/>
  <c r="L18" i="1"/>
  <c r="K23" i="1"/>
  <c r="L23" i="1" s="1"/>
  <c r="K22" i="1"/>
  <c r="L22" i="1" s="1"/>
  <c r="K21" i="1"/>
  <c r="L21" i="1" s="1"/>
  <c r="K20" i="1"/>
  <c r="L20" i="1" s="1"/>
  <c r="K19" i="1"/>
  <c r="L19" i="1" s="1"/>
  <c r="K18" i="1"/>
  <c r="K17" i="1"/>
  <c r="L17" i="1" s="1"/>
  <c r="K16" i="1"/>
  <c r="L16" i="1" s="1"/>
  <c r="K15" i="1"/>
  <c r="L15" i="1" s="1"/>
  <c r="A10" i="1"/>
  <c r="J27" i="1" l="1"/>
  <c r="L40" i="1"/>
  <c r="K40" i="1"/>
  <c r="L32" i="1"/>
  <c r="K32" i="1"/>
  <c r="K28" i="1"/>
  <c r="L28" i="1" s="1"/>
  <c r="A19" i="1"/>
  <c r="A18" i="1"/>
  <c r="A17" i="1"/>
  <c r="A16" i="1"/>
  <c r="A15" i="1"/>
  <c r="D10" i="1"/>
  <c r="B10" i="1"/>
  <c r="K27" i="1" l="1"/>
  <c r="L27" i="1" s="1"/>
  <c r="L43" i="1" s="1"/>
  <c r="C10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<sst xmlns="http://schemas.openxmlformats.org/spreadsheetml/2006/main" count="68" uniqueCount="56">
  <si>
    <t>Banking Details</t>
  </si>
  <si>
    <t>Account Name:</t>
  </si>
  <si>
    <t>TurboCAD Training and Support</t>
  </si>
  <si>
    <t>Bank:</t>
  </si>
  <si>
    <t>First National Bank</t>
  </si>
  <si>
    <t>Account Number:</t>
  </si>
  <si>
    <t>Account Type:</t>
  </si>
  <si>
    <t>Cheque</t>
  </si>
  <si>
    <t>Branch Code:</t>
  </si>
  <si>
    <t>Please use School or Bookstore name as reference when you make a payment</t>
  </si>
  <si>
    <t>Contact us: 086 100 1277 / info@egdlearning.co.za / www.egdlearning.co.za</t>
  </si>
  <si>
    <t>* All Prices include VAT</t>
  </si>
  <si>
    <t>Workbooks</t>
  </si>
  <si>
    <t>Quantity</t>
  </si>
  <si>
    <t>Price</t>
  </si>
  <si>
    <t>Grade 10</t>
  </si>
  <si>
    <t>Grade 11</t>
  </si>
  <si>
    <t>Grade 12</t>
  </si>
  <si>
    <t>Total Quantity</t>
  </si>
  <si>
    <t>Total Price</t>
  </si>
  <si>
    <t>Additional Resources</t>
  </si>
  <si>
    <t>Teaching Program</t>
  </si>
  <si>
    <t>Drawing Equipment</t>
  </si>
  <si>
    <t>Basic</t>
  </si>
  <si>
    <t>Standard</t>
  </si>
  <si>
    <t>Advanced</t>
  </si>
  <si>
    <t>Posters</t>
  </si>
  <si>
    <t>A0</t>
  </si>
  <si>
    <t>A1</t>
  </si>
  <si>
    <t>A2</t>
  </si>
  <si>
    <t>A3</t>
  </si>
  <si>
    <t>3D Models</t>
  </si>
  <si>
    <t>Solid model</t>
  </si>
  <si>
    <t>Mechanical Assembly</t>
  </si>
  <si>
    <t>Courier Cost to be determined and include in final invoice</t>
  </si>
  <si>
    <r>
      <t xml:space="preserve">Total - </t>
    </r>
    <r>
      <rPr>
        <b/>
        <sz val="11"/>
        <color theme="1"/>
        <rFont val="Calibri"/>
        <family val="2"/>
      </rPr>
      <t>excluding shipping</t>
    </r>
    <r>
      <rPr>
        <b/>
        <sz val="11"/>
        <color theme="1"/>
        <rFont val="Aptos Narrow"/>
        <family val="2"/>
        <scheme val="minor"/>
      </rPr>
      <t xml:space="preserve"> cost</t>
    </r>
  </si>
  <si>
    <t>Client Details</t>
  </si>
  <si>
    <t>School  /  Bookshop</t>
  </si>
  <si>
    <t>Contact person</t>
  </si>
  <si>
    <t>Physical Address</t>
  </si>
  <si>
    <t>Street address</t>
  </si>
  <si>
    <t>Suburb</t>
  </si>
  <si>
    <t>Province</t>
  </si>
  <si>
    <t>Postal Code</t>
  </si>
  <si>
    <t>E-mail adress</t>
  </si>
  <si>
    <t>Contact number</t>
  </si>
  <si>
    <t>Description</t>
  </si>
  <si>
    <t>2027 DBE Order Form</t>
  </si>
  <si>
    <t>Free Training Program (Oders of 20 or more automatically qualify for 1 free program license)</t>
  </si>
  <si>
    <r>
      <t xml:space="preserve">Training Program (Only indicate the quantity required </t>
    </r>
    <r>
      <rPr>
        <b/>
        <sz val="11"/>
        <color theme="1"/>
        <rFont val="Aptos Narrow"/>
        <family val="2"/>
        <scheme val="minor"/>
      </rPr>
      <t>minus</t>
    </r>
    <r>
      <rPr>
        <sz val="11"/>
        <color theme="1"/>
        <rFont val="Aptos Narrow"/>
        <family val="2"/>
        <scheme val="minor"/>
      </rPr>
      <t xml:space="preserve"> the free program license)</t>
    </r>
  </si>
  <si>
    <t>Grade 8</t>
  </si>
  <si>
    <t>Grade 9</t>
  </si>
  <si>
    <t>Technology Workbook (Eng)</t>
  </si>
  <si>
    <t>Tegnologie Werkboek (Afr)</t>
  </si>
  <si>
    <t>Grade 8 and 9: Engineering Graphics and Design Workbooks Only</t>
  </si>
  <si>
    <t>Grade 8 and 9: Engineering Graphics and Design Workbook Memorandum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</si>
</sst>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_(* \R\ #,##0_);_(* \(\R\ #,##0\);_(* &quot;-&quot;??_);_(@_)"/>
    <numFmt numFmtId="166" formatCode="_(* #,##0_);_(* \(#,##0\);_(* &quot;-&quot;??_);_(@_)"/>
    <numFmt numFmtId="167" formatCode="[$R-1C09]#,##0"/>
    <numFmt numFmtId="168" formatCode="[$R-1C09]\ #,##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theme="1"/>
      <name val="Calibri"/>
      <family val="2"/>
    </font>
    <font>
      <b/>
      <sz val="11"/>
      <color theme="0"/>
      <name val="Aptos Narrow"/>
      <family val="2"/>
      <scheme val="minor"/>
    </font>
    <font>
      <b/>
      <sz val="24"/>
      <color theme="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0E7E94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</fills>
  <borders count="4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theme="3"/>
      </right>
      <top/>
      <bottom/>
      <diagonal/>
    </border>
    <border>
      <left/>
      <right style="medium">
        <color theme="3"/>
      </right>
      <top/>
      <bottom/>
      <diagonal/>
    </border>
    <border>
      <left style="medium">
        <color theme="3"/>
      </left>
      <right/>
      <top/>
      <bottom/>
      <diagonal/>
    </border>
    <border>
      <left style="medium">
        <color theme="3"/>
      </left>
      <right/>
      <top/>
      <bottom style="medium">
        <color theme="3"/>
      </bottom>
      <diagonal/>
    </border>
    <border>
      <left/>
      <right/>
      <top/>
      <bottom style="medium">
        <color theme="3"/>
      </bottom>
      <diagonal/>
    </border>
    <border>
      <left/>
      <right style="medium">
        <color theme="3"/>
      </right>
      <top/>
      <bottom style="medium">
        <color theme="3"/>
      </bottom>
      <diagonal/>
    </border>
    <border>
      <left/>
      <right/>
      <top style="medium">
        <color theme="3"/>
      </top>
      <bottom/>
      <diagonal/>
    </border>
    <border>
      <left/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/>
      <top style="medium">
        <color theme="3"/>
      </top>
      <bottom/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/>
      <right style="thin">
        <color theme="3"/>
      </right>
      <top style="medium">
        <color theme="3"/>
      </top>
      <bottom/>
      <diagonal/>
    </border>
    <border>
      <left style="medium">
        <color theme="3"/>
      </left>
      <right style="medium">
        <color theme="3"/>
      </right>
      <top style="medium">
        <color theme="3"/>
      </top>
      <bottom style="thin">
        <color theme="3"/>
      </bottom>
      <diagonal/>
    </border>
    <border>
      <left style="medium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/>
      <right style="medium">
        <color theme="3"/>
      </right>
      <top/>
      <bottom style="thin">
        <color theme="3"/>
      </bottom>
      <diagonal/>
    </border>
    <border>
      <left style="medium">
        <color theme="3"/>
      </left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 style="medium">
        <color theme="3"/>
      </right>
      <top/>
      <bottom style="medium">
        <color theme="3"/>
      </bottom>
      <diagonal/>
    </border>
    <border>
      <left style="medium">
        <color theme="3"/>
      </left>
      <right style="medium">
        <color theme="3"/>
      </right>
      <top/>
      <bottom/>
      <diagonal/>
    </border>
    <border>
      <left/>
      <right style="medium">
        <color theme="3"/>
      </right>
      <top style="hair">
        <color indexed="64"/>
      </top>
      <bottom/>
      <diagonal/>
    </border>
    <border>
      <left/>
      <right style="medium">
        <color theme="3"/>
      </right>
      <top/>
      <bottom style="hair">
        <color indexed="64"/>
      </bottom>
      <diagonal/>
    </border>
    <border>
      <left/>
      <right style="medium">
        <color theme="3"/>
      </right>
      <top style="hair">
        <color indexed="64"/>
      </top>
      <bottom style="hair">
        <color indexed="64"/>
      </bottom>
      <diagonal/>
    </border>
    <border>
      <left style="medium">
        <color theme="3"/>
      </left>
      <right style="thin">
        <color theme="3"/>
      </right>
      <top/>
      <bottom/>
      <diagonal/>
    </border>
    <border>
      <left style="medium">
        <color theme="3"/>
      </left>
      <right/>
      <top style="medium">
        <color theme="3"/>
      </top>
      <bottom style="hair">
        <color indexed="64"/>
      </bottom>
      <diagonal/>
    </border>
    <border>
      <left/>
      <right/>
      <top style="medium">
        <color theme="3"/>
      </top>
      <bottom style="hair">
        <color indexed="64"/>
      </bottom>
      <diagonal/>
    </border>
    <border>
      <left/>
      <right style="medium">
        <color theme="3"/>
      </right>
      <top style="medium">
        <color theme="3"/>
      </top>
      <bottom style="hair">
        <color indexed="64"/>
      </bottom>
      <diagonal/>
    </border>
    <border>
      <left style="medium">
        <color theme="3"/>
      </left>
      <right/>
      <top style="hair">
        <color indexed="64"/>
      </top>
      <bottom/>
      <diagonal/>
    </border>
    <border>
      <left style="medium">
        <color theme="3"/>
      </left>
      <right/>
      <top/>
      <bottom style="hair">
        <color indexed="64"/>
      </bottom>
      <diagonal/>
    </border>
    <border>
      <left style="medium">
        <color theme="3"/>
      </left>
      <right/>
      <top style="hair">
        <color indexed="64"/>
      </top>
      <bottom style="hair">
        <color indexed="64"/>
      </bottom>
      <diagonal/>
    </border>
    <border>
      <left style="medium">
        <color theme="3"/>
      </left>
      <right/>
      <top style="medium">
        <color theme="3"/>
      </top>
      <bottom style="thin">
        <color theme="3"/>
      </bottom>
      <diagonal/>
    </border>
    <border>
      <left/>
      <right/>
      <top style="medium">
        <color theme="3"/>
      </top>
      <bottom style="thin">
        <color theme="3"/>
      </bottom>
      <diagonal/>
    </border>
    <border>
      <left/>
      <right style="medium">
        <color theme="3"/>
      </right>
      <top style="medium">
        <color theme="3"/>
      </top>
      <bottom style="thin">
        <color theme="3"/>
      </bottom>
      <diagonal/>
    </border>
    <border>
      <left style="medium">
        <color theme="3"/>
      </left>
      <right/>
      <top style="thin">
        <color indexed="64"/>
      </top>
      <bottom style="thin">
        <color theme="3"/>
      </bottom>
      <diagonal/>
    </border>
    <border>
      <left/>
      <right/>
      <top style="thin">
        <color indexed="64"/>
      </top>
      <bottom style="thin">
        <color theme="3"/>
      </bottom>
      <diagonal/>
    </border>
    <border>
      <left/>
      <right style="medium">
        <color theme="3"/>
      </right>
      <top style="thin">
        <color indexed="64"/>
      </top>
      <bottom style="thin">
        <color theme="3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7">
    <xf numFmtId="0" fontId="0" fillId="0" borderId="0" xfId="0"/>
    <xf numFmtId="0" fontId="2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166" fontId="0" fillId="5" borderId="22" xfId="1" applyNumberFormat="1" applyFont="1" applyFill="1" applyBorder="1" applyProtection="1">
      <protection locked="0"/>
    </xf>
    <xf numFmtId="164" fontId="0" fillId="5" borderId="22" xfId="1" applyFont="1" applyFill="1" applyBorder="1" applyProtection="1">
      <protection locked="0"/>
    </xf>
    <xf numFmtId="164" fontId="0" fillId="0" borderId="19" xfId="1" applyFont="1" applyBorder="1" applyProtection="1"/>
    <xf numFmtId="164" fontId="0" fillId="0" borderId="6" xfId="1" applyFont="1" applyBorder="1" applyProtection="1"/>
    <xf numFmtId="166" fontId="0" fillId="5" borderId="21" xfId="1" applyNumberFormat="1" applyFont="1" applyFill="1" applyBorder="1" applyProtection="1">
      <protection locked="0"/>
    </xf>
    <xf numFmtId="164" fontId="0" fillId="5" borderId="21" xfId="1" applyFont="1" applyFill="1" applyBorder="1" applyProtection="1">
      <protection locked="0"/>
    </xf>
    <xf numFmtId="165" fontId="0" fillId="0" borderId="26" xfId="1" applyNumberFormat="1" applyFont="1" applyFill="1" applyBorder="1" applyProtection="1"/>
    <xf numFmtId="165" fontId="0" fillId="0" borderId="25" xfId="1" applyNumberFormat="1" applyFont="1" applyFill="1" applyBorder="1" applyProtection="1"/>
    <xf numFmtId="165" fontId="0" fillId="0" borderId="7" xfId="1" applyNumberFormat="1" applyFont="1" applyFill="1" applyBorder="1" applyProtection="1"/>
    <xf numFmtId="166" fontId="0" fillId="0" borderId="6" xfId="1" applyNumberFormat="1" applyFont="1" applyFill="1" applyBorder="1" applyProtection="1"/>
    <xf numFmtId="165" fontId="0" fillId="0" borderId="21" xfId="1" applyNumberFormat="1" applyFont="1" applyFill="1" applyBorder="1" applyProtection="1"/>
    <xf numFmtId="166" fontId="0" fillId="0" borderId="21" xfId="1" applyNumberFormat="1" applyFont="1" applyFill="1" applyBorder="1" applyProtection="1"/>
    <xf numFmtId="165" fontId="0" fillId="0" borderId="23" xfId="1" applyNumberFormat="1" applyFont="1" applyFill="1" applyBorder="1" applyProtection="1"/>
    <xf numFmtId="164" fontId="0" fillId="0" borderId="25" xfId="1" applyFont="1" applyFill="1" applyBorder="1" applyProtection="1"/>
    <xf numFmtId="0" fontId="3" fillId="0" borderId="0" xfId="0" applyFont="1"/>
    <xf numFmtId="0" fontId="0" fillId="0" borderId="1" xfId="0" applyBorder="1"/>
    <xf numFmtId="0" fontId="0" fillId="0" borderId="8" xfId="0" applyBorder="1"/>
    <xf numFmtId="0" fontId="0" fillId="0" borderId="7" xfId="0" applyBorder="1"/>
    <xf numFmtId="0" fontId="2" fillId="0" borderId="0" xfId="0" applyFont="1"/>
    <xf numFmtId="0" fontId="2" fillId="0" borderId="6" xfId="0" applyFont="1" applyBorder="1"/>
    <xf numFmtId="0" fontId="2" fillId="0" borderId="21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164" fontId="0" fillId="0" borderId="0" xfId="1" applyFont="1" applyBorder="1" applyProtection="1"/>
    <xf numFmtId="164" fontId="0" fillId="0" borderId="22" xfId="1" applyFont="1" applyBorder="1" applyProtection="1"/>
    <xf numFmtId="164" fontId="0" fillId="0" borderId="21" xfId="1" applyFont="1" applyBorder="1" applyProtection="1"/>
    <xf numFmtId="0" fontId="0" fillId="0" borderId="20" xfId="0" applyBorder="1"/>
    <xf numFmtId="0" fontId="0" fillId="0" borderId="22" xfId="0" applyBorder="1"/>
    <xf numFmtId="0" fontId="0" fillId="0" borderId="23" xfId="0" applyBorder="1"/>
    <xf numFmtId="0" fontId="2" fillId="0" borderId="6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167" fontId="2" fillId="2" borderId="21" xfId="0" applyNumberFormat="1" applyFont="1" applyFill="1" applyBorder="1" applyAlignment="1">
      <alignment horizontal="center"/>
    </xf>
    <xf numFmtId="164" fontId="0" fillId="0" borderId="7" xfId="1" applyFont="1" applyBorder="1" applyProtection="1"/>
    <xf numFmtId="0" fontId="0" fillId="0" borderId="12" xfId="0" applyBorder="1"/>
    <xf numFmtId="164" fontId="0" fillId="0" borderId="12" xfId="1" applyFont="1" applyBorder="1" applyProtection="1"/>
    <xf numFmtId="0" fontId="0" fillId="0" borderId="10" xfId="0" applyBorder="1"/>
    <xf numFmtId="164" fontId="0" fillId="0" borderId="10" xfId="1" applyFont="1" applyBorder="1" applyProtection="1"/>
    <xf numFmtId="0" fontId="0" fillId="0" borderId="8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8" xfId="0" applyFont="1" applyBorder="1" applyAlignment="1">
      <alignment horizontal="center" vertical="center"/>
    </xf>
    <xf numFmtId="165" fontId="0" fillId="0" borderId="24" xfId="1" applyNumberFormat="1" applyFont="1" applyFill="1" applyBorder="1" applyProtection="1"/>
    <xf numFmtId="166" fontId="0" fillId="0" borderId="24" xfId="1" applyNumberFormat="1" applyFont="1" applyFill="1" applyBorder="1" applyProtection="1"/>
    <xf numFmtId="166" fontId="0" fillId="0" borderId="26" xfId="1" applyNumberFormat="1" applyFont="1" applyFill="1" applyBorder="1" applyProtection="1"/>
    <xf numFmtId="166" fontId="0" fillId="0" borderId="25" xfId="1" applyNumberFormat="1" applyFont="1" applyFill="1" applyBorder="1" applyProtection="1"/>
    <xf numFmtId="0" fontId="2" fillId="0" borderId="3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1" xfId="0" applyBorder="1" applyAlignment="1">
      <alignment horizontal="left"/>
    </xf>
    <xf numFmtId="166" fontId="0" fillId="6" borderId="26" xfId="1" applyNumberFormat="1" applyFont="1" applyFill="1" applyBorder="1" applyProtection="1">
      <protection hidden="1"/>
    </xf>
    <xf numFmtId="166" fontId="0" fillId="6" borderId="25" xfId="1" applyNumberFormat="1" applyFont="1" applyFill="1" applyBorder="1" applyProtection="1">
      <protection hidden="1"/>
    </xf>
    <xf numFmtId="166" fontId="0" fillId="6" borderId="24" xfId="1" applyNumberFormat="1" applyFont="1" applyFill="1" applyBorder="1" applyProtection="1">
      <protection hidden="1"/>
    </xf>
    <xf numFmtId="166" fontId="0" fillId="5" borderId="26" xfId="1" applyNumberFormat="1" applyFont="1" applyFill="1" applyBorder="1" applyProtection="1">
      <protection locked="0"/>
    </xf>
    <xf numFmtId="166" fontId="0" fillId="5" borderId="25" xfId="1" applyNumberFormat="1" applyFont="1" applyFill="1" applyBorder="1" applyProtection="1">
      <protection locked="0"/>
    </xf>
    <xf numFmtId="166" fontId="0" fillId="5" borderId="24" xfId="1" applyNumberFormat="1" applyFont="1" applyFill="1" applyBorder="1" applyProtection="1">
      <protection locked="0"/>
    </xf>
    <xf numFmtId="166" fontId="0" fillId="0" borderId="22" xfId="1" applyNumberFormat="1" applyFont="1" applyFill="1" applyBorder="1" applyProtection="1">
      <protection hidden="1"/>
    </xf>
    <xf numFmtId="0" fontId="8" fillId="3" borderId="14" xfId="0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7" fillId="3" borderId="15" xfId="0" applyFont="1" applyFill="1" applyBorder="1" applyAlignment="1">
      <alignment horizontal="center"/>
    </xf>
    <xf numFmtId="0" fontId="7" fillId="3" borderId="16" xfId="0" applyFont="1" applyFill="1" applyBorder="1" applyAlignment="1">
      <alignment horizontal="center"/>
    </xf>
    <xf numFmtId="0" fontId="7" fillId="3" borderId="17" xfId="0" applyFont="1" applyFill="1" applyBorder="1" applyAlignment="1">
      <alignment horizontal="center"/>
    </xf>
    <xf numFmtId="0" fontId="2" fillId="0" borderId="2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7" xfId="0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0" xfId="0" applyAlignment="1">
      <alignment horizontal="left"/>
    </xf>
    <xf numFmtId="0" fontId="0" fillId="0" borderId="6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20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20" xfId="0" applyBorder="1" applyAlignment="1">
      <alignment horizontal="right"/>
    </xf>
    <xf numFmtId="0" fontId="0" fillId="0" borderId="22" xfId="0" applyBorder="1" applyAlignment="1">
      <alignment horizontal="right"/>
    </xf>
    <xf numFmtId="0" fontId="0" fillId="0" borderId="23" xfId="0" applyBorder="1" applyAlignment="1">
      <alignment horizontal="right"/>
    </xf>
    <xf numFmtId="0" fontId="0" fillId="0" borderId="14" xfId="0" applyBorder="1"/>
    <xf numFmtId="0" fontId="0" fillId="0" borderId="12" xfId="0" applyBorder="1"/>
    <xf numFmtId="0" fontId="0" fillId="0" borderId="8" xfId="0" applyBorder="1"/>
    <xf numFmtId="0" fontId="0" fillId="0" borderId="0" xfId="0"/>
    <xf numFmtId="0" fontId="2" fillId="4" borderId="37" xfId="0" applyFont="1" applyFill="1" applyBorder="1" applyAlignment="1">
      <alignment horizontal="center"/>
    </xf>
    <xf numFmtId="0" fontId="2" fillId="4" borderId="38" xfId="0" applyFont="1" applyFill="1" applyBorder="1" applyAlignment="1">
      <alignment horizontal="center"/>
    </xf>
    <xf numFmtId="0" fontId="2" fillId="4" borderId="39" xfId="0" applyFont="1" applyFill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23" xfId="0" applyBorder="1" applyAlignment="1">
      <alignment horizontal="left"/>
    </xf>
    <xf numFmtId="0" fontId="2" fillId="4" borderId="20" xfId="0" applyFont="1" applyFill="1" applyBorder="1" applyAlignment="1">
      <alignment horizontal="center"/>
    </xf>
    <xf numFmtId="0" fontId="2" fillId="4" borderId="22" xfId="0" applyFont="1" applyFill="1" applyBorder="1" applyAlignment="1">
      <alignment horizontal="center"/>
    </xf>
    <xf numFmtId="0" fontId="2" fillId="4" borderId="23" xfId="0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5" borderId="9" xfId="0" applyFill="1" applyBorder="1" applyAlignment="1" applyProtection="1">
      <alignment horizontal="center"/>
      <protection locked="0"/>
    </xf>
    <xf numFmtId="0" fontId="0" fillId="5" borderId="10" xfId="0" applyFill="1" applyBorder="1" applyAlignment="1" applyProtection="1">
      <alignment horizontal="center"/>
      <protection locked="0"/>
    </xf>
    <xf numFmtId="0" fontId="0" fillId="5" borderId="11" xfId="0" applyFill="1" applyBorder="1" applyAlignment="1" applyProtection="1">
      <alignment horizontal="center"/>
      <protection locked="0"/>
    </xf>
    <xf numFmtId="0" fontId="0" fillId="0" borderId="8" xfId="0" applyBorder="1" applyAlignment="1">
      <alignment horizontal="right"/>
    </xf>
    <xf numFmtId="0" fontId="0" fillId="0" borderId="0" xfId="0" applyAlignment="1">
      <alignment horizontal="right"/>
    </xf>
    <xf numFmtId="0" fontId="0" fillId="5" borderId="8" xfId="0" applyFill="1" applyBorder="1" applyAlignment="1" applyProtection="1">
      <alignment horizontal="center"/>
      <protection locked="0"/>
    </xf>
    <xf numFmtId="0" fontId="0" fillId="5" borderId="0" xfId="0" applyFill="1" applyAlignment="1" applyProtection="1">
      <alignment horizontal="center"/>
      <protection locked="0"/>
    </xf>
    <xf numFmtId="0" fontId="0" fillId="5" borderId="7" xfId="0" applyFill="1" applyBorder="1" applyAlignment="1" applyProtection="1">
      <alignment horizontal="center"/>
      <protection locked="0"/>
    </xf>
    <xf numFmtId="0" fontId="0" fillId="5" borderId="34" xfId="0" applyFill="1" applyBorder="1" applyProtection="1">
      <protection locked="0"/>
    </xf>
    <xf numFmtId="0" fontId="0" fillId="5" borderId="2" xfId="0" applyFill="1" applyBorder="1" applyProtection="1">
      <protection locked="0"/>
    </xf>
    <xf numFmtId="0" fontId="0" fillId="5" borderId="27" xfId="0" applyFill="1" applyBorder="1" applyProtection="1">
      <protection locked="0"/>
    </xf>
    <xf numFmtId="0" fontId="0" fillId="5" borderId="31" xfId="0" applyFill="1" applyBorder="1" applyProtection="1">
      <protection locked="0"/>
    </xf>
    <xf numFmtId="0" fontId="0" fillId="5" borderId="32" xfId="0" applyFill="1" applyBorder="1" applyProtection="1">
      <protection locked="0"/>
    </xf>
    <xf numFmtId="0" fontId="0" fillId="5" borderId="33" xfId="0" applyFill="1" applyBorder="1" applyProtection="1">
      <protection locked="0"/>
    </xf>
    <xf numFmtId="0" fontId="0" fillId="5" borderId="36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29" xfId="0" applyFill="1" applyBorder="1" applyProtection="1">
      <protection locked="0"/>
    </xf>
    <xf numFmtId="168" fontId="2" fillId="2" borderId="22" xfId="0" applyNumberFormat="1" applyFont="1" applyFill="1" applyBorder="1" applyAlignment="1">
      <alignment horizontal="center"/>
    </xf>
    <xf numFmtId="168" fontId="2" fillId="2" borderId="21" xfId="0" applyNumberFormat="1" applyFont="1" applyFill="1" applyBorder="1" applyAlignment="1">
      <alignment horizontal="center"/>
    </xf>
    <xf numFmtId="166" fontId="0" fillId="5" borderId="22" xfId="1" applyNumberFormat="1" applyFont="1" applyFill="1" applyBorder="1" applyAlignment="1" applyProtection="1">
      <alignment horizontal="center"/>
      <protection locked="0"/>
    </xf>
    <xf numFmtId="0" fontId="2" fillId="5" borderId="15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0" fillId="5" borderId="35" xfId="0" applyFill="1" applyBorder="1" applyProtection="1">
      <protection locked="0"/>
    </xf>
    <xf numFmtId="0" fontId="0" fillId="5" borderId="3" xfId="0" applyFill="1" applyBorder="1" applyProtection="1">
      <protection locked="0"/>
    </xf>
    <xf numFmtId="0" fontId="0" fillId="5" borderId="28" xfId="0" applyFill="1" applyBorder="1" applyProtection="1">
      <protection locked="0"/>
    </xf>
    <xf numFmtId="166" fontId="0" fillId="5" borderId="21" xfId="1" applyNumberFormat="1" applyFont="1" applyFill="1" applyBorder="1" applyAlignment="1" applyProtection="1">
      <alignment horizontal="center"/>
      <protection locked="0"/>
    </xf>
    <xf numFmtId="0" fontId="5" fillId="0" borderId="14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2" fillId="4" borderId="40" xfId="0" applyFont="1" applyFill="1" applyBorder="1" applyAlignment="1">
      <alignment horizontal="center"/>
    </xf>
    <xf numFmtId="0" fontId="2" fillId="4" borderId="41" xfId="0" applyFont="1" applyFill="1" applyBorder="1" applyAlignment="1">
      <alignment horizontal="center"/>
    </xf>
    <xf numFmtId="0" fontId="2" fillId="4" borderId="42" xfId="0" applyFont="1" applyFill="1" applyBorder="1" applyAlignment="1">
      <alignment horizontal="center"/>
    </xf>
    <xf numFmtId="0" fontId="2" fillId="0" borderId="21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0E7E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5F86E-EC99-4437-98DC-6BBC0D140F7F}">
  <dimension ref="A1:P55"/>
  <sheetViews>
    <sheetView tabSelected="1" topLeftCell="A15" zoomScale="85" zoomScaleNormal="85" workbookViewId="0">
      <selection activeCell="F27" sqref="F27"/>
    </sheetView>
  </sheetViews>
  <sheetFormatPr defaultRowHeight="14.4" x14ac:dyDescent="0.3"/>
  <cols>
    <col min="1" max="3" width="18.109375" customWidth="1"/>
    <col min="4" max="4" width="25.6640625" customWidth="1"/>
    <col min="5" max="12" width="12.44140625" customWidth="1"/>
    <col min="15" max="16" width="8.44140625" bestFit="1" customWidth="1"/>
  </cols>
  <sheetData>
    <row r="1" spans="1:16" ht="31.8" thickBot="1" x14ac:dyDescent="0.65">
      <c r="A1" s="62" t="s">
        <v>47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4"/>
    </row>
    <row r="2" spans="1:16" ht="15" thickBot="1" x14ac:dyDescent="0.35">
      <c r="A2" s="75" t="e" vm="1">
        <v>#VALUE!</v>
      </c>
      <c r="B2" s="76"/>
      <c r="C2" s="76"/>
      <c r="D2" s="77"/>
      <c r="E2" s="81" t="s">
        <v>0</v>
      </c>
      <c r="F2" s="82"/>
      <c r="G2" s="82"/>
      <c r="H2" s="82"/>
      <c r="I2" s="82"/>
      <c r="J2" s="82"/>
      <c r="K2" s="82"/>
      <c r="L2" s="83"/>
    </row>
    <row r="3" spans="1:16" x14ac:dyDescent="0.3">
      <c r="A3" s="78"/>
      <c r="B3" s="79"/>
      <c r="C3" s="79"/>
      <c r="D3" s="80"/>
      <c r="E3" s="84" t="s">
        <v>1</v>
      </c>
      <c r="F3" s="85"/>
      <c r="G3" s="85"/>
      <c r="H3" s="86"/>
      <c r="I3" s="87" t="s">
        <v>2</v>
      </c>
      <c r="J3" s="87"/>
      <c r="K3" s="87"/>
      <c r="L3" s="88"/>
    </row>
    <row r="4" spans="1:16" x14ac:dyDescent="0.3">
      <c r="A4" s="78"/>
      <c r="B4" s="79"/>
      <c r="C4" s="79"/>
      <c r="D4" s="80"/>
      <c r="E4" s="89" t="s">
        <v>3</v>
      </c>
      <c r="F4" s="90"/>
      <c r="G4" s="90"/>
      <c r="H4" s="91"/>
      <c r="I4" s="92" t="s">
        <v>4</v>
      </c>
      <c r="J4" s="92"/>
      <c r="K4" s="92"/>
      <c r="L4" s="93"/>
    </row>
    <row r="5" spans="1:16" x14ac:dyDescent="0.3">
      <c r="A5" s="78"/>
      <c r="B5" s="79"/>
      <c r="C5" s="79"/>
      <c r="D5" s="80"/>
      <c r="E5" s="89" t="s">
        <v>5</v>
      </c>
      <c r="F5" s="90"/>
      <c r="G5" s="90"/>
      <c r="H5" s="91"/>
      <c r="I5" s="92">
        <v>62381897556</v>
      </c>
      <c r="J5" s="92"/>
      <c r="K5" s="92"/>
      <c r="L5" s="93"/>
    </row>
    <row r="6" spans="1:16" x14ac:dyDescent="0.3">
      <c r="A6" s="78"/>
      <c r="B6" s="79"/>
      <c r="C6" s="79"/>
      <c r="D6" s="80"/>
      <c r="E6" s="89" t="s">
        <v>6</v>
      </c>
      <c r="F6" s="90"/>
      <c r="G6" s="90"/>
      <c r="H6" s="91"/>
      <c r="I6" s="92" t="s">
        <v>7</v>
      </c>
      <c r="J6" s="92"/>
      <c r="K6" s="92"/>
      <c r="L6" s="93"/>
    </row>
    <row r="7" spans="1:16" x14ac:dyDescent="0.3">
      <c r="A7" s="78"/>
      <c r="B7" s="79"/>
      <c r="C7" s="79"/>
      <c r="D7" s="80"/>
      <c r="E7" s="94" t="s">
        <v>8</v>
      </c>
      <c r="F7" s="95"/>
      <c r="G7" s="95"/>
      <c r="H7" s="96"/>
      <c r="I7" s="97">
        <v>230732</v>
      </c>
      <c r="J7" s="97"/>
      <c r="K7" s="97"/>
      <c r="L7" s="98"/>
    </row>
    <row r="8" spans="1:16" x14ac:dyDescent="0.3">
      <c r="A8" s="78"/>
      <c r="B8" s="79"/>
      <c r="C8" s="79"/>
      <c r="D8" s="80"/>
      <c r="E8" s="99" t="s">
        <v>9</v>
      </c>
      <c r="F8" s="99"/>
      <c r="G8" s="99"/>
      <c r="H8" s="99"/>
      <c r="I8" s="99"/>
      <c r="J8" s="99"/>
      <c r="K8" s="99"/>
      <c r="L8" s="100"/>
    </row>
    <row r="9" spans="1:16" ht="15" thickBot="1" x14ac:dyDescent="0.35">
      <c r="A9" s="101" t="s">
        <v>10</v>
      </c>
      <c r="B9" s="102"/>
      <c r="C9" s="102"/>
      <c r="D9" s="103"/>
      <c r="E9" s="104" t="s">
        <v>11</v>
      </c>
      <c r="F9" s="104"/>
      <c r="G9" s="104"/>
      <c r="H9" s="104"/>
      <c r="I9" s="104"/>
      <c r="J9" s="104"/>
      <c r="K9" s="104"/>
      <c r="L9" s="105"/>
    </row>
    <row r="10" spans="1:16" hidden="1" x14ac:dyDescent="0.3">
      <c r="A10">
        <f>IF(OR(A13=TRUE,D14=TRUE),1,0)</f>
        <v>0</v>
      </c>
      <c r="B10" s="17" t="str">
        <f>A13</f>
        <v>Description</v>
      </c>
      <c r="C10" s="17">
        <f>IF(OR(B10=TRUE,D10=TRUE),1,0)</f>
        <v>0</v>
      </c>
      <c r="D10" s="17">
        <f>D14</f>
        <v>0</v>
      </c>
      <c r="L10" s="18"/>
    </row>
    <row r="11" spans="1:16" ht="15" thickBot="1" x14ac:dyDescent="0.35"/>
    <row r="12" spans="1:16" ht="15" thickBot="1" x14ac:dyDescent="0.35">
      <c r="A12" s="65" t="s">
        <v>12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7"/>
    </row>
    <row r="13" spans="1:16" ht="16.350000000000001" customHeight="1" thickBot="1" x14ac:dyDescent="0.35">
      <c r="A13" s="72" t="s">
        <v>46</v>
      </c>
      <c r="B13" s="73"/>
      <c r="C13" s="73"/>
      <c r="D13" s="74"/>
      <c r="E13" s="68" t="s">
        <v>14</v>
      </c>
      <c r="F13" s="81" t="s">
        <v>13</v>
      </c>
      <c r="G13" s="82"/>
      <c r="H13" s="82"/>
      <c r="I13" s="82"/>
      <c r="J13" s="83"/>
      <c r="K13" s="70" t="s">
        <v>18</v>
      </c>
      <c r="L13" s="71" t="s">
        <v>19</v>
      </c>
    </row>
    <row r="14" spans="1:16" ht="15" thickBot="1" x14ac:dyDescent="0.35">
      <c r="A14" s="72"/>
      <c r="B14" s="73"/>
      <c r="C14" s="73"/>
      <c r="D14" s="74"/>
      <c r="E14" s="69"/>
      <c r="F14" s="45" t="s">
        <v>50</v>
      </c>
      <c r="G14" s="45" t="s">
        <v>51</v>
      </c>
      <c r="H14" s="50" t="s">
        <v>15</v>
      </c>
      <c r="I14" s="51" t="s">
        <v>16</v>
      </c>
      <c r="J14" s="52" t="s">
        <v>17</v>
      </c>
      <c r="K14" s="70"/>
      <c r="L14" s="71"/>
      <c r="O14" s="1"/>
      <c r="P14" s="1"/>
    </row>
    <row r="15" spans="1:16" x14ac:dyDescent="0.3">
      <c r="A15" s="109" t="str">
        <f>IF($A$13=TRUE,$A$14&amp;" Combo - Engineering Graphics and Design Work and Course Drawing Books",IF($D$14=TRUE,$C$14&amp;" Combo - Engineering Graphics and Design Work and Course Drawing Books","Combo - Engineering Graphics and Design Work and Course Drawing Books"))</f>
        <v>Combo - Engineering Graphics and Design Work and Course Drawing Books</v>
      </c>
      <c r="B15" s="110"/>
      <c r="C15" s="110"/>
      <c r="D15" s="110"/>
      <c r="E15" s="46">
        <v>299</v>
      </c>
      <c r="F15" s="57"/>
      <c r="G15" s="57"/>
      <c r="H15" s="60">
        <v>0</v>
      </c>
      <c r="I15" s="60">
        <v>0</v>
      </c>
      <c r="J15" s="60">
        <v>0</v>
      </c>
      <c r="K15" s="47">
        <f>SUM(F15:J15)</f>
        <v>0</v>
      </c>
      <c r="L15" s="46">
        <f>K15*E15</f>
        <v>0</v>
      </c>
    </row>
    <row r="16" spans="1:16" x14ac:dyDescent="0.3">
      <c r="A16" s="111" t="str">
        <f>IF($A$13=TRUE,$A$14&amp;" Engineering Graphics and Design Workbooks Only",IF($D$14=TRUE,$C$14&amp;" Engineering Graphics and Design Workbooks Only","Engineering Graphics and Design Workbooks Only"))</f>
        <v>Engineering Graphics and Design Workbooks Only</v>
      </c>
      <c r="B16" s="112"/>
      <c r="C16" s="112"/>
      <c r="D16" s="112"/>
      <c r="E16" s="9">
        <v>240</v>
      </c>
      <c r="F16" s="55"/>
      <c r="G16" s="55"/>
      <c r="H16" s="58">
        <v>0</v>
      </c>
      <c r="I16" s="58">
        <v>0</v>
      </c>
      <c r="J16" s="58">
        <v>0</v>
      </c>
      <c r="K16" s="48">
        <f t="shared" ref="K16:K23" si="0">SUM(F16:J16)</f>
        <v>0</v>
      </c>
      <c r="L16" s="9">
        <f t="shared" ref="L16:L23" si="1">K16*E16</f>
        <v>0</v>
      </c>
    </row>
    <row r="17" spans="1:12" x14ac:dyDescent="0.3">
      <c r="A17" s="111" t="str">
        <f>IF($A$13=TRUE,$A$14&amp;" Engineering Graphics and Design Course Drawing Books Only",IF($D$14=TRUE,$C$14&amp;" Engineering Graphics and Design Course Drawing Books Only","Engineering Graphics and Design Course Drawing Books Only"))</f>
        <v>Engineering Graphics and Design Course Drawing Books Only</v>
      </c>
      <c r="B17" s="112"/>
      <c r="C17" s="112"/>
      <c r="D17" s="112"/>
      <c r="E17" s="9">
        <v>99</v>
      </c>
      <c r="F17" s="55"/>
      <c r="G17" s="55"/>
      <c r="H17" s="58">
        <v>0</v>
      </c>
      <c r="I17" s="58">
        <v>0</v>
      </c>
      <c r="J17" s="58">
        <v>0</v>
      </c>
      <c r="K17" s="48">
        <f t="shared" si="0"/>
        <v>0</v>
      </c>
      <c r="L17" s="9">
        <f t="shared" si="1"/>
        <v>0</v>
      </c>
    </row>
    <row r="18" spans="1:12" x14ac:dyDescent="0.3">
      <c r="A18" s="111" t="str">
        <f>IF($A$13=TRUE,$A$14&amp;" Engineering Graphics and Design Workbook Memorandum",IF($D$14=TRUE,$C$14&amp;" Engineering Graphics and Design Workbook Memorandum","Engineering Graphics and Design Workbook Memorandum"))</f>
        <v>Engineering Graphics and Design Workbook Memorandum</v>
      </c>
      <c r="B18" s="112"/>
      <c r="C18" s="112"/>
      <c r="D18" s="112"/>
      <c r="E18" s="9">
        <v>280</v>
      </c>
      <c r="F18" s="55"/>
      <c r="G18" s="55"/>
      <c r="H18" s="58">
        <v>0</v>
      </c>
      <c r="I18" s="58">
        <v>0</v>
      </c>
      <c r="J18" s="58">
        <v>0</v>
      </c>
      <c r="K18" s="48">
        <f t="shared" si="0"/>
        <v>0</v>
      </c>
      <c r="L18" s="9">
        <f t="shared" si="1"/>
        <v>0</v>
      </c>
    </row>
    <row r="19" spans="1:12" x14ac:dyDescent="0.3">
      <c r="A19" s="89" t="str">
        <f>IF($A$13=TRUE,$A$14&amp;" Engineering Graphics and Design Course Drawing Book Memorandum",IF($D$14=TRUE,$C$14&amp;" Engineering Graphics and Design Course Drawing Book Memorandum","Engineering Graphics and Design Course Drawing Book Memorandum"))</f>
        <v>Engineering Graphics and Design Course Drawing Book Memorandum</v>
      </c>
      <c r="B19" s="90"/>
      <c r="C19" s="90"/>
      <c r="D19" s="90"/>
      <c r="E19" s="9">
        <v>140</v>
      </c>
      <c r="F19" s="55"/>
      <c r="G19" s="55"/>
      <c r="H19" s="58">
        <v>0</v>
      </c>
      <c r="I19" s="58">
        <v>0</v>
      </c>
      <c r="J19" s="58">
        <v>0</v>
      </c>
      <c r="K19" s="48">
        <f t="shared" si="0"/>
        <v>0</v>
      </c>
      <c r="L19" s="9">
        <f t="shared" si="1"/>
        <v>0</v>
      </c>
    </row>
    <row r="20" spans="1:12" x14ac:dyDescent="0.3">
      <c r="A20" s="111" t="s">
        <v>54</v>
      </c>
      <c r="B20" s="112"/>
      <c r="C20" s="112"/>
      <c r="D20" s="112"/>
      <c r="E20" s="9">
        <v>150</v>
      </c>
      <c r="F20" s="58">
        <v>0</v>
      </c>
      <c r="G20" s="58">
        <v>0</v>
      </c>
      <c r="H20" s="55"/>
      <c r="I20" s="55"/>
      <c r="J20" s="55"/>
      <c r="K20" s="48">
        <f t="shared" si="0"/>
        <v>0</v>
      </c>
      <c r="L20" s="9">
        <f t="shared" si="1"/>
        <v>0</v>
      </c>
    </row>
    <row r="21" spans="1:12" ht="15" thickBot="1" x14ac:dyDescent="0.35">
      <c r="A21" s="157" t="s">
        <v>55</v>
      </c>
      <c r="B21" s="158"/>
      <c r="C21" s="158"/>
      <c r="D21" s="158"/>
      <c r="E21" s="10">
        <v>150</v>
      </c>
      <c r="F21" s="59">
        <v>0</v>
      </c>
      <c r="G21" s="59">
        <v>0</v>
      </c>
      <c r="H21" s="56"/>
      <c r="I21" s="56"/>
      <c r="J21" s="56"/>
      <c r="K21" s="49">
        <f t="shared" si="0"/>
        <v>0</v>
      </c>
      <c r="L21" s="10">
        <f t="shared" si="1"/>
        <v>0</v>
      </c>
    </row>
    <row r="22" spans="1:12" x14ac:dyDescent="0.3">
      <c r="A22" s="43" t="s">
        <v>52</v>
      </c>
      <c r="B22" s="44"/>
      <c r="C22" s="44"/>
      <c r="D22" s="53"/>
      <c r="E22" s="9">
        <v>215</v>
      </c>
      <c r="F22" s="58">
        <v>0</v>
      </c>
      <c r="G22" s="58">
        <v>0</v>
      </c>
      <c r="H22" s="55"/>
      <c r="I22" s="55"/>
      <c r="J22" s="55"/>
      <c r="K22" s="48">
        <f t="shared" si="0"/>
        <v>0</v>
      </c>
      <c r="L22" s="9">
        <f t="shared" si="1"/>
        <v>0</v>
      </c>
    </row>
    <row r="23" spans="1:12" ht="15" thickBot="1" x14ac:dyDescent="0.35">
      <c r="A23" s="41" t="s">
        <v>53</v>
      </c>
      <c r="B23" s="42"/>
      <c r="C23" s="42"/>
      <c r="D23" s="54"/>
      <c r="E23" s="10">
        <v>215</v>
      </c>
      <c r="F23" s="59">
        <v>0</v>
      </c>
      <c r="G23" s="59">
        <v>0</v>
      </c>
      <c r="H23" s="56"/>
      <c r="I23" s="56"/>
      <c r="J23" s="56"/>
      <c r="K23" s="49">
        <f t="shared" si="0"/>
        <v>0</v>
      </c>
      <c r="L23" s="10">
        <f t="shared" si="1"/>
        <v>0</v>
      </c>
    </row>
    <row r="24" spans="1:12" ht="15" thickBot="1" x14ac:dyDescent="0.35">
      <c r="A24" s="19"/>
      <c r="L24" s="20"/>
    </row>
    <row r="25" spans="1:12" ht="15" thickBot="1" x14ac:dyDescent="0.35">
      <c r="A25" s="65" t="s">
        <v>20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7"/>
    </row>
    <row r="26" spans="1:12" x14ac:dyDescent="0.3">
      <c r="A26" s="113" t="s">
        <v>21</v>
      </c>
      <c r="B26" s="114"/>
      <c r="C26" s="114"/>
      <c r="D26" s="115"/>
      <c r="E26" s="21"/>
      <c r="F26" s="21"/>
      <c r="G26" s="21"/>
      <c r="H26" s="22"/>
      <c r="I26" s="23" t="s">
        <v>14</v>
      </c>
      <c r="J26" s="23" t="s">
        <v>13</v>
      </c>
      <c r="K26" s="23" t="s">
        <v>18</v>
      </c>
      <c r="L26" s="24" t="s">
        <v>19</v>
      </c>
    </row>
    <row r="27" spans="1:12" x14ac:dyDescent="0.3">
      <c r="A27" s="89" t="s">
        <v>48</v>
      </c>
      <c r="B27" s="90"/>
      <c r="C27" s="90"/>
      <c r="D27" s="116"/>
      <c r="E27" s="25"/>
      <c r="F27" s="25"/>
      <c r="G27" s="25"/>
      <c r="H27" s="6"/>
      <c r="I27" s="6"/>
      <c r="J27" s="12">
        <f>IF(SUM(K15:K17,K20,K22:K23)&gt;=20,1,0)</f>
        <v>0</v>
      </c>
      <c r="K27" s="12">
        <f>J27</f>
        <v>0</v>
      </c>
      <c r="L27" s="11">
        <f>K27*0</f>
        <v>0</v>
      </c>
    </row>
    <row r="28" spans="1:12" x14ac:dyDescent="0.3">
      <c r="A28" s="94" t="s">
        <v>49</v>
      </c>
      <c r="B28" s="95"/>
      <c r="C28" s="95"/>
      <c r="D28" s="117"/>
      <c r="E28" s="26"/>
      <c r="F28" s="26"/>
      <c r="G28" s="26"/>
      <c r="H28" s="27"/>
      <c r="I28" s="13">
        <v>699</v>
      </c>
      <c r="J28" s="7">
        <v>0</v>
      </c>
      <c r="K28" s="14">
        <f>J28</f>
        <v>0</v>
      </c>
      <c r="L28" s="15">
        <f>K28*I28</f>
        <v>0</v>
      </c>
    </row>
    <row r="29" spans="1:12" x14ac:dyDescent="0.3">
      <c r="A29" s="28"/>
      <c r="B29" s="29"/>
      <c r="C29" s="29"/>
      <c r="D29" s="30"/>
      <c r="E29" s="29"/>
      <c r="F29" s="29"/>
      <c r="G29" s="29"/>
      <c r="H29" s="29"/>
      <c r="I29" s="29"/>
      <c r="J29" s="29"/>
      <c r="K29" s="29"/>
      <c r="L29" s="30"/>
    </row>
    <row r="30" spans="1:12" x14ac:dyDescent="0.3">
      <c r="A30" s="118" t="s">
        <v>22</v>
      </c>
      <c r="B30" s="119"/>
      <c r="C30" s="119"/>
      <c r="D30" s="120"/>
      <c r="E30" s="31"/>
      <c r="F30" s="31"/>
      <c r="G30" s="31"/>
      <c r="H30" s="32" t="s">
        <v>23</v>
      </c>
      <c r="I30" s="32" t="s">
        <v>24</v>
      </c>
      <c r="J30" s="32" t="s">
        <v>25</v>
      </c>
      <c r="K30" s="121" t="s">
        <v>18</v>
      </c>
      <c r="L30" s="71" t="s">
        <v>19</v>
      </c>
    </row>
    <row r="31" spans="1:12" x14ac:dyDescent="0.3">
      <c r="A31" s="19"/>
      <c r="D31" s="20"/>
      <c r="E31" s="31"/>
      <c r="F31" s="31"/>
      <c r="G31" s="31"/>
      <c r="H31" s="33">
        <v>999</v>
      </c>
      <c r="I31" s="33">
        <v>1350</v>
      </c>
      <c r="J31" s="33">
        <v>1799</v>
      </c>
      <c r="K31" s="122"/>
      <c r="L31" s="123"/>
    </row>
    <row r="32" spans="1:12" x14ac:dyDescent="0.3">
      <c r="A32" s="106" t="s">
        <v>13</v>
      </c>
      <c r="B32" s="107"/>
      <c r="C32" s="107"/>
      <c r="D32" s="108"/>
      <c r="E32" s="27"/>
      <c r="F32" s="26"/>
      <c r="G32" s="26"/>
      <c r="H32" s="4">
        <v>0</v>
      </c>
      <c r="I32" s="4">
        <v>0</v>
      </c>
      <c r="J32" s="8">
        <v>0</v>
      </c>
      <c r="K32" s="14">
        <f>SUM(H32:J32)</f>
        <v>0</v>
      </c>
      <c r="L32" s="15">
        <f>(H32*H31)+(I32*I31)+(J32*J31)</f>
        <v>0</v>
      </c>
    </row>
    <row r="33" spans="1:12" x14ac:dyDescent="0.3">
      <c r="A33" s="19"/>
      <c r="D33" s="20"/>
      <c r="E33" s="29"/>
      <c r="F33" s="29"/>
      <c r="G33" s="29"/>
      <c r="H33" s="29"/>
      <c r="I33" s="29"/>
      <c r="J33" s="29"/>
      <c r="K33" s="29"/>
      <c r="L33" s="30"/>
    </row>
    <row r="34" spans="1:12" x14ac:dyDescent="0.3">
      <c r="A34" s="159" t="s">
        <v>26</v>
      </c>
      <c r="B34" s="160"/>
      <c r="C34" s="160"/>
      <c r="D34" s="161"/>
      <c r="E34" s="32"/>
      <c r="F34" s="32"/>
      <c r="G34" s="32" t="s">
        <v>27</v>
      </c>
      <c r="H34" s="32" t="s">
        <v>28</v>
      </c>
      <c r="I34" s="32" t="s">
        <v>29</v>
      </c>
      <c r="J34" s="32" t="s">
        <v>30</v>
      </c>
      <c r="K34" s="121" t="s">
        <v>18</v>
      </c>
      <c r="L34" s="163" t="s">
        <v>19</v>
      </c>
    </row>
    <row r="35" spans="1:12" x14ac:dyDescent="0.3">
      <c r="A35" s="19"/>
      <c r="D35" s="20"/>
      <c r="E35" s="33"/>
      <c r="F35" s="33"/>
      <c r="G35" s="33">
        <v>450</v>
      </c>
      <c r="H35" s="33">
        <v>300</v>
      </c>
      <c r="I35" s="33">
        <v>250</v>
      </c>
      <c r="J35" s="33">
        <v>70</v>
      </c>
      <c r="K35" s="162"/>
      <c r="L35" s="164"/>
    </row>
    <row r="36" spans="1:12" x14ac:dyDescent="0.3">
      <c r="A36" s="106" t="s">
        <v>13</v>
      </c>
      <c r="B36" s="107"/>
      <c r="C36" s="107"/>
      <c r="D36" s="108"/>
      <c r="E36" s="61"/>
      <c r="F36" s="61"/>
      <c r="G36" s="3">
        <v>0</v>
      </c>
      <c r="H36" s="3">
        <v>0</v>
      </c>
      <c r="I36" s="3">
        <v>0</v>
      </c>
      <c r="J36" s="7">
        <v>0</v>
      </c>
      <c r="K36" s="14">
        <f>SUM(G36:J36)</f>
        <v>0</v>
      </c>
      <c r="L36" s="15">
        <f>SUMPRODUCT(G36:J36,G35:J35)</f>
        <v>0</v>
      </c>
    </row>
    <row r="37" spans="1:12" x14ac:dyDescent="0.3">
      <c r="A37" s="19"/>
      <c r="D37" s="20"/>
      <c r="E37" s="29"/>
      <c r="F37" s="29"/>
      <c r="G37" s="29"/>
      <c r="H37" s="29"/>
      <c r="I37" s="29"/>
      <c r="J37" s="29"/>
      <c r="K37" s="29"/>
      <c r="L37" s="30"/>
    </row>
    <row r="38" spans="1:12" x14ac:dyDescent="0.3">
      <c r="A38" s="159" t="s">
        <v>31</v>
      </c>
      <c r="B38" s="160"/>
      <c r="C38" s="160"/>
      <c r="D38" s="161"/>
      <c r="E38" s="165" t="s">
        <v>32</v>
      </c>
      <c r="F38" s="165"/>
      <c r="G38" s="165"/>
      <c r="H38" s="166"/>
      <c r="I38" s="165" t="s">
        <v>33</v>
      </c>
      <c r="J38" s="166"/>
      <c r="K38" s="121" t="s">
        <v>18</v>
      </c>
      <c r="L38" s="71" t="s">
        <v>19</v>
      </c>
    </row>
    <row r="39" spans="1:12" x14ac:dyDescent="0.3">
      <c r="A39" s="19"/>
      <c r="D39" s="20"/>
      <c r="E39" s="143">
        <v>220</v>
      </c>
      <c r="F39" s="143"/>
      <c r="G39" s="143"/>
      <c r="H39" s="144"/>
      <c r="I39" s="143">
        <v>599</v>
      </c>
      <c r="J39" s="144"/>
      <c r="K39" s="162"/>
      <c r="L39" s="123"/>
    </row>
    <row r="40" spans="1:12" x14ac:dyDescent="0.3">
      <c r="A40" s="28"/>
      <c r="B40" s="29"/>
      <c r="C40" s="29"/>
      <c r="D40" s="30"/>
      <c r="E40" s="145">
        <v>0</v>
      </c>
      <c r="F40" s="145"/>
      <c r="G40" s="145"/>
      <c r="H40" s="145"/>
      <c r="I40" s="145">
        <v>0</v>
      </c>
      <c r="J40" s="152"/>
      <c r="K40" s="14">
        <f>E40+I40</f>
        <v>0</v>
      </c>
      <c r="L40" s="15">
        <f>E40*E39+I40*I39</f>
        <v>0</v>
      </c>
    </row>
    <row r="41" spans="1:12" ht="15" thickBot="1" x14ac:dyDescent="0.35">
      <c r="A41" s="19"/>
      <c r="D41" s="20"/>
      <c r="H41" s="25"/>
      <c r="I41" s="25"/>
      <c r="J41" s="25"/>
      <c r="K41" s="25"/>
      <c r="L41" s="34"/>
    </row>
    <row r="42" spans="1:12" x14ac:dyDescent="0.3">
      <c r="A42" s="153" t="s">
        <v>34</v>
      </c>
      <c r="B42" s="154"/>
      <c r="C42" s="154"/>
      <c r="D42" s="154"/>
      <c r="E42" s="35"/>
      <c r="F42" s="35"/>
      <c r="G42" s="35"/>
      <c r="H42" s="36"/>
      <c r="I42" s="36"/>
      <c r="J42" s="36"/>
      <c r="K42" s="36"/>
      <c r="L42" s="5"/>
    </row>
    <row r="43" spans="1:12" ht="15" thickBot="1" x14ac:dyDescent="0.35">
      <c r="A43" s="155" t="s">
        <v>35</v>
      </c>
      <c r="B43" s="156"/>
      <c r="C43" s="156"/>
      <c r="D43" s="156"/>
      <c r="E43" s="37"/>
      <c r="F43" s="37"/>
      <c r="G43" s="37"/>
      <c r="H43" s="38"/>
      <c r="I43" s="38"/>
      <c r="J43" s="38"/>
      <c r="K43" s="38"/>
      <c r="L43" s="16">
        <f>SUM(L15:L23,L27:L28,L32,L36,L40,L42)</f>
        <v>0</v>
      </c>
    </row>
    <row r="44" spans="1:12" ht="15" thickBot="1" x14ac:dyDescent="0.35">
      <c r="A44" s="19"/>
      <c r="L44" s="20"/>
    </row>
    <row r="45" spans="1:12" ht="15" thickBot="1" x14ac:dyDescent="0.35">
      <c r="A45" s="65" t="s">
        <v>36</v>
      </c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7"/>
    </row>
    <row r="46" spans="1:12" x14ac:dyDescent="0.3">
      <c r="A46" s="129" t="s">
        <v>37</v>
      </c>
      <c r="B46" s="130"/>
      <c r="C46" s="130"/>
      <c r="D46" s="130"/>
      <c r="E46" s="149"/>
      <c r="F46" s="150"/>
      <c r="G46" s="150"/>
      <c r="H46" s="150"/>
      <c r="I46" s="150"/>
      <c r="J46" s="150"/>
      <c r="K46" s="150"/>
      <c r="L46" s="151"/>
    </row>
    <row r="47" spans="1:12" ht="15" thickBot="1" x14ac:dyDescent="0.35">
      <c r="A47" s="129" t="s">
        <v>38</v>
      </c>
      <c r="B47" s="130"/>
      <c r="C47" s="130"/>
      <c r="D47" s="130"/>
      <c r="E47" s="134"/>
      <c r="F47" s="135"/>
      <c r="G47" s="135"/>
      <c r="H47" s="135"/>
      <c r="I47" s="135"/>
      <c r="J47" s="135"/>
      <c r="K47" s="135"/>
      <c r="L47" s="136"/>
    </row>
    <row r="48" spans="1:12" ht="15" thickBot="1" x14ac:dyDescent="0.35">
      <c r="A48" s="39"/>
      <c r="B48" s="40"/>
      <c r="C48" s="40"/>
      <c r="D48" s="40"/>
      <c r="E48" s="146" t="s">
        <v>39</v>
      </c>
      <c r="F48" s="147"/>
      <c r="G48" s="147"/>
      <c r="H48" s="147"/>
      <c r="I48" s="147"/>
      <c r="J48" s="147"/>
      <c r="K48" s="147"/>
      <c r="L48" s="148"/>
    </row>
    <row r="49" spans="1:12" x14ac:dyDescent="0.3">
      <c r="A49" s="129" t="s">
        <v>40</v>
      </c>
      <c r="B49" s="130"/>
      <c r="C49" s="130"/>
      <c r="D49" s="130"/>
      <c r="E49" s="149"/>
      <c r="F49" s="150"/>
      <c r="G49" s="150"/>
      <c r="H49" s="150"/>
      <c r="I49" s="150"/>
      <c r="J49" s="150"/>
      <c r="K49" s="150"/>
      <c r="L49" s="151"/>
    </row>
    <row r="50" spans="1:12" x14ac:dyDescent="0.3">
      <c r="A50" s="129" t="s">
        <v>41</v>
      </c>
      <c r="B50" s="130"/>
      <c r="C50" s="130"/>
      <c r="D50" s="130"/>
      <c r="E50" s="140"/>
      <c r="F50" s="141"/>
      <c r="G50" s="141"/>
      <c r="H50" s="141"/>
      <c r="I50" s="141"/>
      <c r="J50" s="141"/>
      <c r="K50" s="141"/>
      <c r="L50" s="142"/>
    </row>
    <row r="51" spans="1:12" x14ac:dyDescent="0.3">
      <c r="A51" s="129" t="s">
        <v>42</v>
      </c>
      <c r="B51" s="130"/>
      <c r="C51" s="130"/>
      <c r="D51" s="130"/>
      <c r="E51" s="131"/>
      <c r="F51" s="132"/>
      <c r="G51" s="132"/>
      <c r="H51" s="132"/>
      <c r="I51" s="132"/>
      <c r="J51" s="132"/>
      <c r="K51" s="132"/>
      <c r="L51" s="133"/>
    </row>
    <row r="52" spans="1:12" ht="15" thickBot="1" x14ac:dyDescent="0.35">
      <c r="A52" s="129" t="s">
        <v>43</v>
      </c>
      <c r="B52" s="130"/>
      <c r="C52" s="130"/>
      <c r="D52" s="130"/>
      <c r="E52" s="134"/>
      <c r="F52" s="135"/>
      <c r="G52" s="135"/>
      <c r="H52" s="135"/>
      <c r="I52" s="135"/>
      <c r="J52" s="135"/>
      <c r="K52" s="135"/>
      <c r="L52" s="136"/>
    </row>
    <row r="53" spans="1:12" x14ac:dyDescent="0.3">
      <c r="A53" s="129" t="s">
        <v>44</v>
      </c>
      <c r="B53" s="130"/>
      <c r="C53" s="130"/>
      <c r="D53" s="130"/>
      <c r="E53" s="137"/>
      <c r="F53" s="138"/>
      <c r="G53" s="138"/>
      <c r="H53" s="138"/>
      <c r="I53" s="138"/>
      <c r="J53" s="138"/>
      <c r="K53" s="138"/>
      <c r="L53" s="139"/>
    </row>
    <row r="54" spans="1:12" ht="15" thickBot="1" x14ac:dyDescent="0.35">
      <c r="A54" s="124" t="s">
        <v>45</v>
      </c>
      <c r="B54" s="125"/>
      <c r="C54" s="125"/>
      <c r="D54" s="125"/>
      <c r="E54" s="126"/>
      <c r="F54" s="127"/>
      <c r="G54" s="127"/>
      <c r="H54" s="127"/>
      <c r="I54" s="127"/>
      <c r="J54" s="127"/>
      <c r="K54" s="127"/>
      <c r="L54" s="128"/>
    </row>
    <row r="55" spans="1:12" x14ac:dyDescent="0.3">
      <c r="E55" s="2"/>
      <c r="F55" s="2"/>
      <c r="G55" s="2"/>
      <c r="H55" s="2"/>
      <c r="I55" s="2"/>
      <c r="J55" s="2"/>
      <c r="K55" s="2"/>
      <c r="L55" s="2"/>
    </row>
  </sheetData>
  <sheetProtection algorithmName="SHA-512" hashValue="4Dwm2tUm9pfVbt/s3cgblwbMS7RWniOVWLy18Y/S7uBFwKYj0/7IPQhJ8yX6vIjKcmfojz7dLDims4UIl/Lf1g==" saltValue="UN0vMguuGCzDruzpj8RayA==" spinCount="100000" sheet="1" objects="1" scenarios="1"/>
  <mergeCells count="70">
    <mergeCell ref="A38:D38"/>
    <mergeCell ref="E38:H38"/>
    <mergeCell ref="I38:J38"/>
    <mergeCell ref="K38:K39"/>
    <mergeCell ref="L38:L39"/>
    <mergeCell ref="E39:H39"/>
    <mergeCell ref="A21:D21"/>
    <mergeCell ref="A34:D34"/>
    <mergeCell ref="K34:K35"/>
    <mergeCell ref="L34:L35"/>
    <mergeCell ref="A36:D36"/>
    <mergeCell ref="A50:D50"/>
    <mergeCell ref="E50:L50"/>
    <mergeCell ref="I39:J39"/>
    <mergeCell ref="E40:H40"/>
    <mergeCell ref="E48:L48"/>
    <mergeCell ref="A49:D49"/>
    <mergeCell ref="E49:L49"/>
    <mergeCell ref="I40:J40"/>
    <mergeCell ref="A42:D42"/>
    <mergeCell ref="A47:D47"/>
    <mergeCell ref="E47:L47"/>
    <mergeCell ref="A43:D43"/>
    <mergeCell ref="A46:D46"/>
    <mergeCell ref="E46:L46"/>
    <mergeCell ref="A54:D54"/>
    <mergeCell ref="E54:L54"/>
    <mergeCell ref="A51:D51"/>
    <mergeCell ref="E51:L51"/>
    <mergeCell ref="A52:D52"/>
    <mergeCell ref="E52:L52"/>
    <mergeCell ref="A53:D53"/>
    <mergeCell ref="E53:L53"/>
    <mergeCell ref="A9:D9"/>
    <mergeCell ref="E9:L9"/>
    <mergeCell ref="A32:D32"/>
    <mergeCell ref="A15:D15"/>
    <mergeCell ref="A16:D16"/>
    <mergeCell ref="A17:D17"/>
    <mergeCell ref="A18:D18"/>
    <mergeCell ref="A19:D19"/>
    <mergeCell ref="A26:D26"/>
    <mergeCell ref="A27:D27"/>
    <mergeCell ref="A28:D28"/>
    <mergeCell ref="A30:D30"/>
    <mergeCell ref="K30:K31"/>
    <mergeCell ref="L30:L31"/>
    <mergeCell ref="A20:D20"/>
    <mergeCell ref="F13:J13"/>
    <mergeCell ref="E6:H6"/>
    <mergeCell ref="I6:L6"/>
    <mergeCell ref="E7:H7"/>
    <mergeCell ref="I7:L7"/>
    <mergeCell ref="E8:L8"/>
    <mergeCell ref="A1:L1"/>
    <mergeCell ref="A12:L12"/>
    <mergeCell ref="A25:L25"/>
    <mergeCell ref="A45:L45"/>
    <mergeCell ref="E13:E14"/>
    <mergeCell ref="K13:K14"/>
    <mergeCell ref="L13:L14"/>
    <mergeCell ref="A13:D14"/>
    <mergeCell ref="A2:D8"/>
    <mergeCell ref="E2:L2"/>
    <mergeCell ref="E3:H3"/>
    <mergeCell ref="I3:L3"/>
    <mergeCell ref="E4:H4"/>
    <mergeCell ref="I4:L4"/>
    <mergeCell ref="E5:H5"/>
    <mergeCell ref="I5:L5"/>
  </mergeCells>
  <dataValidations disablePrompts="1" count="1">
    <dataValidation type="custom" allowBlank="1" showInputMessage="1" showErrorMessage="1" sqref="A13" xr:uid="{155D6801-9389-4BA5-9F34-B4866C2D5554}">
      <formula1>NOT(D14)</formula1>
    </dataValidation>
  </dataValidation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Coenraad Thiart</dc:creator>
  <cp:lastModifiedBy>Louis Lemmer</cp:lastModifiedBy>
  <dcterms:created xsi:type="dcterms:W3CDTF">2026-07-22T06:41:36Z</dcterms:created>
  <dcterms:modified xsi:type="dcterms:W3CDTF">2026-10-08T08:20:23Z</dcterms:modified>
</cp:coreProperties>
</file>